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filterPrivacy="1" defaultThemeVersion="124226"/>
  <xr:revisionPtr revIDLastSave="0" documentId="13_ncr:1_{143E723D-447D-4E7D-AB27-A806521F96BA}" xr6:coauthVersionLast="47" xr6:coauthVersionMax="47" xr10:uidLastSave="{00000000-0000-0000-0000-000000000000}"/>
  <bookViews>
    <workbookView xWindow="-120" yWindow="-120" windowWidth="38640" windowHeight="21120" activeTab="1" xr2:uid="{00000000-000D-0000-FFFF-FFFF00000000}"/>
  </bookViews>
  <sheets>
    <sheet name="記載例" sheetId="2" r:id="rId1"/>
    <sheet name="1.【講師謝金受領書（謝金のみの場合）】" sheetId="1" r:id="rId2"/>
    <sheet name="2.【講師謝金受領書（旅費も発生する場合）】" sheetId="5" r:id="rId3"/>
  </sheets>
  <definedNames>
    <definedName name="_xlnm.Print_Area" localSheetId="1">'1.【講師謝金受領書（謝金のみの場合）】'!$A$1:$M$19</definedName>
    <definedName name="_xlnm.Print_Area" localSheetId="2">'2.【講師謝金受領書（旅費も発生する場合）】'!$A$1:$N$20</definedName>
    <definedName name="_xlnm.Print_Area" localSheetId="0">記載例!$A$1:$N$20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" i="2" l="1"/>
  <c r="H6" i="2"/>
  <c r="J6" i="2" l="1"/>
  <c r="K6" i="2" s="1"/>
  <c r="L6" i="2" s="1"/>
  <c r="I9" i="2"/>
  <c r="I5" i="2"/>
  <c r="H8" i="2"/>
  <c r="H9" i="2"/>
  <c r="I15" i="5"/>
  <c r="H5" i="5"/>
  <c r="J5" i="5" s="1"/>
  <c r="K5" i="5" s="1"/>
  <c r="H14" i="5"/>
  <c r="J14" i="5" s="1"/>
  <c r="H13" i="5"/>
  <c r="J13" i="5" s="1"/>
  <c r="K13" i="5" s="1"/>
  <c r="H12" i="5"/>
  <c r="J12" i="5" s="1"/>
  <c r="K12" i="5" s="1"/>
  <c r="H11" i="5"/>
  <c r="J11" i="5" s="1"/>
  <c r="K11" i="5" s="1"/>
  <c r="H10" i="5"/>
  <c r="J10" i="5" s="1"/>
  <c r="K10" i="5" s="1"/>
  <c r="H9" i="5"/>
  <c r="J9" i="5" s="1"/>
  <c r="K9" i="5" s="1"/>
  <c r="L9" i="5" s="1"/>
  <c r="H8" i="5"/>
  <c r="J8" i="5" s="1"/>
  <c r="K8" i="5" s="1"/>
  <c r="L8" i="5" s="1"/>
  <c r="H7" i="5"/>
  <c r="J7" i="5" s="1"/>
  <c r="K7" i="5" s="1"/>
  <c r="L7" i="5" s="1"/>
  <c r="H6" i="5"/>
  <c r="J6" i="5" s="1"/>
  <c r="H5" i="2"/>
  <c r="H14" i="2"/>
  <c r="J14" i="2" s="1"/>
  <c r="H13" i="2"/>
  <c r="J13" i="2" s="1"/>
  <c r="H12" i="2"/>
  <c r="J12" i="2" s="1"/>
  <c r="K12" i="2" s="1"/>
  <c r="H11" i="2"/>
  <c r="J11" i="2" s="1"/>
  <c r="H10" i="2"/>
  <c r="J10" i="2" s="1"/>
  <c r="J8" i="2" l="1"/>
  <c r="L8" i="2" s="1"/>
  <c r="J9" i="2"/>
  <c r="L9" i="2" s="1"/>
  <c r="J5" i="2"/>
  <c r="K13" i="2"/>
  <c r="L13" i="2" s="1"/>
  <c r="K14" i="2"/>
  <c r="L14" i="2" s="1"/>
  <c r="L12" i="2"/>
  <c r="K10" i="2"/>
  <c r="L10" i="2" s="1"/>
  <c r="K11" i="2"/>
  <c r="L11" i="2" s="1"/>
  <c r="K14" i="5"/>
  <c r="L14" i="5" s="1"/>
  <c r="L10" i="5"/>
  <c r="L11" i="5"/>
  <c r="L12" i="5"/>
  <c r="L13" i="5"/>
  <c r="L5" i="5"/>
  <c r="J15" i="5"/>
  <c r="K6" i="5"/>
  <c r="L6" i="5" s="1"/>
  <c r="H15" i="5"/>
  <c r="K5" i="2" l="1"/>
  <c r="L5" i="2" s="1"/>
  <c r="K15" i="5"/>
  <c r="L15" i="5"/>
  <c r="I14" i="1"/>
  <c r="I13" i="1"/>
  <c r="I12" i="1"/>
  <c r="I11" i="1"/>
  <c r="I10" i="1"/>
  <c r="I9" i="1"/>
  <c r="I8" i="1"/>
  <c r="I7" i="1"/>
  <c r="I6" i="1"/>
  <c r="J6" i="1" s="1"/>
  <c r="I5" i="1"/>
  <c r="J5" i="1" s="1"/>
  <c r="J9" i="1" l="1"/>
  <c r="K9" i="1" s="1"/>
  <c r="J11" i="1"/>
  <c r="K11" i="1" s="1"/>
  <c r="J12" i="1"/>
  <c r="K12" i="1" s="1"/>
  <c r="J7" i="1"/>
  <c r="K7" i="1" s="1"/>
  <c r="J8" i="1"/>
  <c r="K8" i="1" s="1"/>
  <c r="J10" i="1"/>
  <c r="K10" i="1" s="1"/>
  <c r="J14" i="1"/>
  <c r="K14" i="1" s="1"/>
  <c r="J15" i="1"/>
  <c r="J13" i="1"/>
  <c r="K13" i="1" s="1"/>
  <c r="K5" i="1"/>
  <c r="K6" i="1"/>
  <c r="I15" i="1"/>
  <c r="K1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L5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謝金額-源泉税額で
自動計算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K4" authorId="0" shapeId="0" xr:uid="{965A295A-2353-4934-B5F0-9A14BCB24354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謝金額×10.21％（端数切捨て）が所得税控除額となります。（計算式入ってます）
</t>
        </r>
      </text>
    </comment>
  </commentList>
</comments>
</file>

<file path=xl/sharedStrings.xml><?xml version="1.0" encoding="utf-8"?>
<sst xmlns="http://schemas.openxmlformats.org/spreadsheetml/2006/main" count="87" uniqueCount="39">
  <si>
    <t>　　　年　　月　　日～　　月　　日実施の事業に係る謝金として以下の金額を受領しました。</t>
    <rPh sb="3" eb="4">
      <t>ネン</t>
    </rPh>
    <rPh sb="6" eb="7">
      <t>ガツ</t>
    </rPh>
    <rPh sb="9" eb="10">
      <t>ニチ</t>
    </rPh>
    <rPh sb="13" eb="14">
      <t>ガツ</t>
    </rPh>
    <rPh sb="16" eb="17">
      <t>ニチ</t>
    </rPh>
    <rPh sb="17" eb="19">
      <t>ジッシ</t>
    </rPh>
    <rPh sb="20" eb="22">
      <t>ジギョウ</t>
    </rPh>
    <rPh sb="23" eb="24">
      <t>カカ</t>
    </rPh>
    <rPh sb="25" eb="27">
      <t>シャキン</t>
    </rPh>
    <rPh sb="30" eb="32">
      <t>イカ</t>
    </rPh>
    <rPh sb="33" eb="35">
      <t>キンガク</t>
    </rPh>
    <rPh sb="36" eb="38">
      <t>ジュリョウ</t>
    </rPh>
    <phoneticPr fontId="1"/>
  </si>
  <si>
    <t>Ｎo.</t>
    <phoneticPr fontId="1"/>
  </si>
  <si>
    <t>所　属</t>
    <rPh sb="0" eb="1">
      <t>ショ</t>
    </rPh>
    <rPh sb="2" eb="3">
      <t>ゾク</t>
    </rPh>
    <phoneticPr fontId="1"/>
  </si>
  <si>
    <t>氏　名</t>
    <rPh sb="0" eb="1">
      <t>シ</t>
    </rPh>
    <rPh sb="2" eb="3">
      <t>メイ</t>
    </rPh>
    <phoneticPr fontId="1"/>
  </si>
  <si>
    <t>住　所</t>
    <rPh sb="0" eb="1">
      <t>ジュウ</t>
    </rPh>
    <rPh sb="2" eb="3">
      <t>ショ</t>
    </rPh>
    <phoneticPr fontId="1"/>
  </si>
  <si>
    <t>謝金単価</t>
    <rPh sb="0" eb="2">
      <t>シャキン</t>
    </rPh>
    <rPh sb="2" eb="4">
      <t>タンカ</t>
    </rPh>
    <phoneticPr fontId="1"/>
  </si>
  <si>
    <t>謝金額</t>
    <rPh sb="0" eb="2">
      <t>シャキン</t>
    </rPh>
    <rPh sb="2" eb="3">
      <t>ガク</t>
    </rPh>
    <phoneticPr fontId="1"/>
  </si>
  <si>
    <t>受領金額</t>
    <rPh sb="0" eb="2">
      <t>ジュリョウ</t>
    </rPh>
    <rPh sb="2" eb="4">
      <t>キンガク</t>
    </rPh>
    <phoneticPr fontId="1"/>
  </si>
  <si>
    <t>合計</t>
    <rPh sb="0" eb="2">
      <t>ゴウケイ</t>
    </rPh>
    <phoneticPr fontId="1"/>
  </si>
  <si>
    <t>○○市△△町◇丁目□番地□号</t>
    <rPh sb="2" eb="3">
      <t>シ</t>
    </rPh>
    <rPh sb="5" eb="6">
      <t>マチ</t>
    </rPh>
    <rPh sb="7" eb="9">
      <t>チョウメ</t>
    </rPh>
    <rPh sb="10" eb="12">
      <t>バンチ</t>
    </rPh>
    <rPh sb="13" eb="14">
      <t>ゴウ</t>
    </rPh>
    <phoneticPr fontId="1"/>
  </si>
  <si>
    <t>所得税控除額</t>
    <rPh sb="0" eb="3">
      <t>ショトクゼイ</t>
    </rPh>
    <rPh sb="3" eb="6">
      <t>コウジョガク</t>
    </rPh>
    <phoneticPr fontId="1"/>
  </si>
  <si>
    <t>受領年月日／受領印</t>
    <rPh sb="0" eb="2">
      <t>ジュリョウ</t>
    </rPh>
    <rPh sb="2" eb="5">
      <t>ネンガッピ</t>
    </rPh>
    <rPh sb="6" eb="9">
      <t>ジュリョウイン</t>
    </rPh>
    <phoneticPr fontId="1"/>
  </si>
  <si>
    <t>㊞</t>
    <phoneticPr fontId="1"/>
  </si>
  <si>
    <t>　　　　　　　　　　　　協会　会長殿</t>
    <rPh sb="12" eb="14">
      <t>キョウカイ</t>
    </rPh>
    <rPh sb="15" eb="17">
      <t>カイチョウ</t>
    </rPh>
    <rPh sb="17" eb="18">
      <t>ドノ</t>
    </rPh>
    <phoneticPr fontId="1"/>
  </si>
  <si>
    <t>○／○</t>
    <phoneticPr fontId="1"/>
  </si>
  <si>
    <t>（様式第７号）</t>
    <rPh sb="1" eb="3">
      <t>ヨウシキ</t>
    </rPh>
    <rPh sb="3" eb="4">
      <t>ダイ</t>
    </rPh>
    <rPh sb="5" eb="6">
      <t>ゴウ</t>
    </rPh>
    <phoneticPr fontId="1"/>
  </si>
  <si>
    <t>回数/時間</t>
    <rPh sb="0" eb="1">
      <t>カイ</t>
    </rPh>
    <rPh sb="1" eb="2">
      <t>カズ</t>
    </rPh>
    <rPh sb="3" eb="5">
      <t>ジカン</t>
    </rPh>
    <phoneticPr fontId="1"/>
  </si>
  <si>
    <t>講　師</t>
    <rPh sb="0" eb="1">
      <t>コウ</t>
    </rPh>
    <rPh sb="2" eb="3">
      <t>シ</t>
    </rPh>
    <phoneticPr fontId="1"/>
  </si>
  <si>
    <t>　謝　金　受　領　書</t>
    <rPh sb="1" eb="2">
      <t>シャ</t>
    </rPh>
    <rPh sb="3" eb="4">
      <t>キン</t>
    </rPh>
    <rPh sb="5" eb="6">
      <t>ウケ</t>
    </rPh>
    <rPh sb="7" eb="8">
      <t>リョウ</t>
    </rPh>
    <rPh sb="9" eb="10">
      <t>ショ</t>
    </rPh>
    <phoneticPr fontId="1"/>
  </si>
  <si>
    <t>旅費交通費</t>
    <rPh sb="0" eb="5">
      <t>リョヒコウツウヒ</t>
    </rPh>
    <phoneticPr fontId="1"/>
  </si>
  <si>
    <t>支給総額</t>
    <rPh sb="0" eb="4">
      <t>シキュウソウガク</t>
    </rPh>
    <phoneticPr fontId="1"/>
  </si>
  <si>
    <t>※  謝金の支払いについては、所得税10.21パーセント（原則）の源泉徴収後の額を対象者に支払い、所管の税務署に徴収額を納付する。</t>
    <phoneticPr fontId="1"/>
  </si>
  <si>
    <t>　　なお、所得税率手続き等については、所管の税務署の指示に従って行うこと。</t>
    <phoneticPr fontId="1"/>
  </si>
  <si>
    <t>№</t>
    <phoneticPr fontId="1"/>
  </si>
  <si>
    <t>区分</t>
    <rPh sb="0" eb="2">
      <t>クブン</t>
    </rPh>
    <phoneticPr fontId="1"/>
  </si>
  <si>
    <t>○○クラブ</t>
    <phoneticPr fontId="1"/>
  </si>
  <si>
    <t>講　師　謝　金　受　領　書　（例）</t>
    <rPh sb="0" eb="1">
      <t>コウ</t>
    </rPh>
    <rPh sb="2" eb="3">
      <t>シ</t>
    </rPh>
    <rPh sb="4" eb="5">
      <t>シャ</t>
    </rPh>
    <rPh sb="6" eb="7">
      <t>キン</t>
    </rPh>
    <rPh sb="8" eb="9">
      <t>ウケ</t>
    </rPh>
    <rPh sb="10" eb="11">
      <t>リョウ</t>
    </rPh>
    <rPh sb="12" eb="13">
      <t>ショ</t>
    </rPh>
    <rPh sb="15" eb="16">
      <t>レイ</t>
    </rPh>
    <phoneticPr fontId="1"/>
  </si>
  <si>
    <t>○○大学</t>
    <rPh sb="2" eb="4">
      <t>ダイガク</t>
    </rPh>
    <phoneticPr fontId="1"/>
  </si>
  <si>
    <t>講師</t>
    <rPh sb="0" eb="2">
      <t>コウシ</t>
    </rPh>
    <phoneticPr fontId="1"/>
  </si>
  <si>
    <t>審判員</t>
    <rPh sb="0" eb="3">
      <t>シンパンイン</t>
    </rPh>
    <phoneticPr fontId="1"/>
  </si>
  <si>
    <t>運営
スタッフ</t>
    <rPh sb="0" eb="2">
      <t>ウンエイ</t>
    </rPh>
    <phoneticPr fontId="1"/>
  </si>
  <si>
    <t>○○団体</t>
    <rPh sb="2" eb="4">
      <t>ダンタイ</t>
    </rPh>
    <phoneticPr fontId="1"/>
  </si>
  <si>
    <t>○○　花子</t>
    <rPh sb="3" eb="5">
      <t>ハナコ</t>
    </rPh>
    <phoneticPr fontId="1"/>
  </si>
  <si>
    <t>○○　太郎</t>
    <rPh sb="3" eb="5">
      <t>タロウ</t>
    </rPh>
    <phoneticPr fontId="1"/>
  </si>
  <si>
    <t>○／○</t>
  </si>
  <si>
    <t>㊞</t>
  </si>
  <si>
    <t>研修会</t>
    <rPh sb="0" eb="3">
      <t>ケンシュウカイ</t>
    </rPh>
    <phoneticPr fontId="1"/>
  </si>
  <si>
    <t>スポーツ教室</t>
    <rPh sb="4" eb="6">
      <t>キョウシツ</t>
    </rPh>
    <phoneticPr fontId="1"/>
  </si>
  <si>
    <t>スポーツ大会・交流会</t>
    <rPh sb="4" eb="6">
      <t>タイカイ</t>
    </rPh>
    <rPh sb="7" eb="10">
      <t>コウリュウカイ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</si>
</sst>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&quot;円&quot;"/>
  </numFmts>
  <fonts count="18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  <font>
      <sz val="18"/>
      <color theme="1"/>
      <name val="ＭＳ Ｐゴシック"/>
      <family val="2"/>
      <scheme val="minor"/>
    </font>
    <font>
      <b/>
      <sz val="9"/>
      <color indexed="81"/>
      <name val="ＭＳ Ｐゴシック"/>
      <family val="3"/>
      <charset val="128"/>
    </font>
    <font>
      <sz val="16"/>
      <color theme="1"/>
      <name val="ＭＳ Ｐゴシック"/>
      <family val="2"/>
      <scheme val="minor"/>
    </font>
    <font>
      <sz val="16"/>
      <color theme="1"/>
      <name val="ＭＳ Ｐ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11"/>
      <color rgb="FFFFFF00"/>
      <name val="ＭＳ Ｐゴシック"/>
      <family val="2"/>
      <scheme val="minor"/>
    </font>
    <font>
      <sz val="11"/>
      <name val="ＭＳ Ｐゴシック"/>
      <family val="3"/>
      <charset val="128"/>
      <scheme val="minor"/>
    </font>
    <font>
      <sz val="10.5"/>
      <color theme="1"/>
      <name val="ＭＳ 明朝"/>
      <family val="1"/>
      <charset val="128"/>
    </font>
    <font>
      <b/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scheme val="minor"/>
    </font>
    <font>
      <sz val="12"/>
      <color rgb="FFFF0000"/>
      <name val="ＭＳ Ｐゴシック"/>
      <family val="3"/>
      <charset val="128"/>
      <scheme val="minor"/>
    </font>
    <font>
      <sz val="11"/>
      <color rgb="FFFFFF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3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horizontal="centerContinuous" vertical="center"/>
    </xf>
    <xf numFmtId="0" fontId="0" fillId="0" borderId="6" xfId="0" applyBorder="1" applyAlignment="1">
      <alignment horizontal="right"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horizontal="right" vertical="center"/>
    </xf>
    <xf numFmtId="0" fontId="0" fillId="0" borderId="9" xfId="0" applyBorder="1" applyAlignment="1">
      <alignment vertical="center"/>
    </xf>
    <xf numFmtId="0" fontId="0" fillId="0" borderId="11" xfId="0" applyBorder="1" applyAlignment="1">
      <alignment horizontal="righ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14" xfId="0" applyBorder="1" applyAlignment="1">
      <alignment horizontal="centerContinuous" vertical="center"/>
    </xf>
    <xf numFmtId="0" fontId="0" fillId="0" borderId="4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right" vertical="center"/>
    </xf>
    <xf numFmtId="176" fontId="0" fillId="0" borderId="2" xfId="0" applyNumberFormat="1" applyBorder="1" applyAlignment="1">
      <alignment horizontal="right" vertical="center"/>
    </xf>
    <xf numFmtId="176" fontId="0" fillId="0" borderId="9" xfId="0" applyNumberFormat="1" applyBorder="1" applyAlignment="1">
      <alignment horizontal="right" vertical="center"/>
    </xf>
    <xf numFmtId="176" fontId="0" fillId="0" borderId="17" xfId="0" applyNumberFormat="1" applyBorder="1" applyAlignment="1">
      <alignment horizontal="right" vertical="center"/>
    </xf>
    <xf numFmtId="176" fontId="0" fillId="0" borderId="1" xfId="0" applyNumberFormat="1" applyBorder="1" applyAlignment="1">
      <alignment horizontal="right" vertical="center"/>
    </xf>
    <xf numFmtId="0" fontId="9" fillId="0" borderId="0" xfId="0" applyFont="1" applyAlignment="1">
      <alignment vertical="top"/>
    </xf>
    <xf numFmtId="0" fontId="0" fillId="0" borderId="4" xfId="0" applyBorder="1" applyAlignment="1">
      <alignment horizontal="center" vertical="center" shrinkToFit="1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11" fillId="0" borderId="0" xfId="0" applyFont="1"/>
    <xf numFmtId="176" fontId="0" fillId="0" borderId="18" xfId="0" applyNumberFormat="1" applyBorder="1" applyAlignment="1">
      <alignment horizontal="right" vertical="center"/>
    </xf>
    <xf numFmtId="176" fontId="0" fillId="0" borderId="12" xfId="0" applyNumberFormat="1" applyBorder="1" applyAlignment="1">
      <alignment horizontal="right" vertical="center"/>
    </xf>
    <xf numFmtId="176" fontId="0" fillId="0" borderId="5" xfId="0" applyNumberFormat="1" applyBorder="1" applyAlignment="1">
      <alignment horizontal="right" vertical="center"/>
    </xf>
    <xf numFmtId="176" fontId="0" fillId="0" borderId="10" xfId="0" applyNumberFormat="1" applyBorder="1" applyAlignment="1">
      <alignment horizontal="right" vertical="center"/>
    </xf>
    <xf numFmtId="176" fontId="12" fillId="0" borderId="2" xfId="0" applyNumberFormat="1" applyFont="1" applyBorder="1" applyAlignment="1">
      <alignment horizontal="right" vertical="center"/>
    </xf>
    <xf numFmtId="0" fontId="13" fillId="0" borderId="0" xfId="0" applyFont="1" applyAlignment="1">
      <alignment horizontal="justify" vertical="center"/>
    </xf>
    <xf numFmtId="0" fontId="0" fillId="0" borderId="10" xfId="0" applyBorder="1" applyAlignment="1">
      <alignment vertical="center"/>
    </xf>
    <xf numFmtId="0" fontId="10" fillId="0" borderId="0" xfId="0" applyFont="1" applyAlignment="1">
      <alignment vertical="center"/>
    </xf>
    <xf numFmtId="0" fontId="14" fillId="0" borderId="0" xfId="0" applyFont="1" applyAlignment="1">
      <alignment vertical="top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 shrinkToFit="1"/>
    </xf>
    <xf numFmtId="0" fontId="15" fillId="2" borderId="11" xfId="0" applyFont="1" applyFill="1" applyBorder="1" applyAlignment="1">
      <alignment horizontal="center" vertical="center" wrapText="1" shrinkToFit="1"/>
    </xf>
    <xf numFmtId="0" fontId="0" fillId="2" borderId="11" xfId="0" applyFill="1" applyBorder="1" applyAlignment="1">
      <alignment horizontal="center" vertical="center" shrinkToFit="1"/>
    </xf>
    <xf numFmtId="0" fontId="16" fillId="0" borderId="1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vertical="center" shrinkToFit="1"/>
    </xf>
    <xf numFmtId="176" fontId="16" fillId="0" borderId="2" xfId="0" applyNumberFormat="1" applyFont="1" applyBorder="1" applyAlignment="1">
      <alignment horizontal="right" vertical="center"/>
    </xf>
    <xf numFmtId="0" fontId="16" fillId="0" borderId="2" xfId="0" applyFont="1" applyBorder="1" applyAlignment="1">
      <alignment horizontal="right" vertical="center"/>
    </xf>
    <xf numFmtId="176" fontId="2" fillId="0" borderId="2" xfId="0" applyNumberFormat="1" applyFont="1" applyBorder="1" applyAlignment="1">
      <alignment horizontal="center" vertical="center"/>
    </xf>
    <xf numFmtId="176" fontId="16" fillId="0" borderId="2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left" vertical="center" shrinkToFit="1"/>
    </xf>
    <xf numFmtId="0" fontId="16" fillId="0" borderId="1" xfId="0" applyFont="1" applyBorder="1" applyAlignment="1">
      <alignment horizontal="right" vertical="center"/>
    </xf>
    <xf numFmtId="0" fontId="17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6" fillId="0" borderId="15" xfId="0" applyFont="1" applyBorder="1" applyAlignment="1">
      <alignment horizontal="right" vertical="center"/>
    </xf>
    <xf numFmtId="0" fontId="7" fillId="0" borderId="15" xfId="0" applyFont="1" applyBorder="1" applyAlignment="1">
      <alignment horizontal="right"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19" xfId="0" applyBorder="1" applyAlignment="1">
      <alignment horizontal="center" vertical="center"/>
    </xf>
    <xf numFmtId="0" fontId="2" fillId="0" borderId="20" xfId="0" applyFont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CC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276226</xdr:colOff>
      <xdr:row>0</xdr:row>
      <xdr:rowOff>447675</xdr:rowOff>
    </xdr:from>
    <xdr:to>
      <xdr:col>7</xdr:col>
      <xdr:colOff>847726</xdr:colOff>
      <xdr:row>2</xdr:row>
      <xdr:rowOff>85725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6257926" y="447675"/>
          <a:ext cx="1238250" cy="504825"/>
        </a:xfrm>
        <a:prstGeom prst="wedgeRectCallout">
          <a:avLst>
            <a:gd name="adj1" fmla="val -15143"/>
            <a:gd name="adj2" fmla="val 136084"/>
          </a:avLst>
        </a:prstGeom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/>
            <a:t>謝金単価</a:t>
          </a:r>
          <a:r>
            <a:rPr kumimoji="1" lang="en-US" altLang="ja-JP" sz="1000"/>
            <a:t>×</a:t>
          </a:r>
          <a:r>
            <a:rPr kumimoji="1" lang="ja-JP" altLang="en-US" sz="1000"/>
            <a:t>回数</a:t>
          </a:r>
          <a:endParaRPr kumimoji="1" lang="en-US" altLang="ja-JP" sz="1000"/>
        </a:p>
        <a:p>
          <a:pPr algn="l"/>
          <a:r>
            <a:rPr kumimoji="1" lang="ja-JP" altLang="en-US" sz="1000"/>
            <a:t>自動計算</a:t>
          </a:r>
        </a:p>
      </xdr:txBody>
    </xdr:sp>
    <xdr:clientData/>
  </xdr:twoCellAnchor>
  <xdr:twoCellAnchor>
    <xdr:from>
      <xdr:col>11</xdr:col>
      <xdr:colOff>781050</xdr:colOff>
      <xdr:row>0</xdr:row>
      <xdr:rowOff>352425</xdr:rowOff>
    </xdr:from>
    <xdr:to>
      <xdr:col>13</xdr:col>
      <xdr:colOff>457200</xdr:colOff>
      <xdr:row>2</xdr:row>
      <xdr:rowOff>19051</xdr:rowOff>
    </xdr:to>
    <xdr:sp macro="" textlink="">
      <xdr:nvSpPr>
        <xdr:cNvPr id="4" name="四角形吹き出し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3287375" y="352425"/>
          <a:ext cx="1314450" cy="533401"/>
        </a:xfrm>
        <a:prstGeom prst="wedgeRectCallout">
          <a:avLst>
            <a:gd name="adj1" fmla="val -47062"/>
            <a:gd name="adj2" fmla="val 136085"/>
          </a:avLst>
        </a:prstGeom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/>
            <a:t>支給総額－源泉税</a:t>
          </a:r>
          <a:endParaRPr kumimoji="1" lang="en-US" altLang="ja-JP" sz="1000"/>
        </a:p>
        <a:p>
          <a:pPr algn="l"/>
          <a:r>
            <a:rPr kumimoji="1" lang="ja-JP" altLang="en-US" sz="1000"/>
            <a:t>自動計算</a:t>
          </a:r>
        </a:p>
      </xdr:txBody>
    </xdr:sp>
    <xdr:clientData/>
  </xdr:twoCellAnchor>
  <xdr:twoCellAnchor>
    <xdr:from>
      <xdr:col>10</xdr:col>
      <xdr:colOff>85725</xdr:colOff>
      <xdr:row>0</xdr:row>
      <xdr:rowOff>190501</xdr:rowOff>
    </xdr:from>
    <xdr:to>
      <xdr:col>11</xdr:col>
      <xdr:colOff>400050</xdr:colOff>
      <xdr:row>2</xdr:row>
      <xdr:rowOff>123826</xdr:rowOff>
    </xdr:to>
    <xdr:sp macro="" textlink="">
      <xdr:nvSpPr>
        <xdr:cNvPr id="2" name="四角形吹き出し 2">
          <a:extLst>
            <a:ext uri="{FF2B5EF4-FFF2-40B4-BE49-F238E27FC236}">
              <a16:creationId xmlns:a16="http://schemas.microsoft.com/office/drawing/2014/main" id="{83405500-7C1F-4D80-8917-E2A9244264D4}"/>
            </a:ext>
          </a:extLst>
        </xdr:cNvPr>
        <xdr:cNvSpPr/>
      </xdr:nvSpPr>
      <xdr:spPr>
        <a:xfrm>
          <a:off x="9477375" y="190501"/>
          <a:ext cx="1228725" cy="800100"/>
        </a:xfrm>
        <a:prstGeom prst="wedgeRectCallout">
          <a:avLst>
            <a:gd name="adj1" fmla="val -31546"/>
            <a:gd name="adj2" fmla="val 81632"/>
          </a:avLst>
        </a:prstGeom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00"/>
            <a:t>【</a:t>
          </a:r>
          <a:r>
            <a:rPr kumimoji="1" lang="ja-JP" altLang="en-US" sz="1000"/>
            <a:t>報酬に該当</a:t>
          </a:r>
          <a:r>
            <a:rPr kumimoji="1" lang="en-US" altLang="ja-JP" sz="1000"/>
            <a:t>】</a:t>
          </a:r>
        </a:p>
        <a:p>
          <a:pPr algn="l"/>
          <a:r>
            <a:rPr kumimoji="1" lang="ja-JP" altLang="en-US" sz="1000"/>
            <a:t>支給総額に</a:t>
          </a:r>
          <a:r>
            <a:rPr kumimoji="1" lang="en-US" altLang="ja-JP" sz="1000"/>
            <a:t>10.21</a:t>
          </a:r>
          <a:r>
            <a:rPr kumimoji="1" lang="ja-JP" altLang="en-US" sz="1000"/>
            <a:t>％（端数切捨て）を乗じた額</a:t>
          </a:r>
          <a:endParaRPr kumimoji="1" lang="en-US" altLang="ja-JP" sz="1000"/>
        </a:p>
        <a:p>
          <a:pPr algn="l"/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9525</xdr:colOff>
      <xdr:row>0</xdr:row>
      <xdr:rowOff>466725</xdr:rowOff>
    </xdr:from>
    <xdr:to>
      <xdr:col>9</xdr:col>
      <xdr:colOff>781050</xdr:colOff>
      <xdr:row>2</xdr:row>
      <xdr:rowOff>104775</xdr:rowOff>
    </xdr:to>
    <xdr:sp macro="" textlink="">
      <xdr:nvSpPr>
        <xdr:cNvPr id="5" name="四角形吹き出し 2">
          <a:extLst>
            <a:ext uri="{FF2B5EF4-FFF2-40B4-BE49-F238E27FC236}">
              <a16:creationId xmlns:a16="http://schemas.microsoft.com/office/drawing/2014/main" id="{DC8A0017-71D8-44BE-B9EA-11925FA1678F}"/>
            </a:ext>
          </a:extLst>
        </xdr:cNvPr>
        <xdr:cNvSpPr/>
      </xdr:nvSpPr>
      <xdr:spPr>
        <a:xfrm>
          <a:off x="7572375" y="466725"/>
          <a:ext cx="1685925" cy="504825"/>
        </a:xfrm>
        <a:prstGeom prst="wedgeRectCallout">
          <a:avLst>
            <a:gd name="adj1" fmla="val -4374"/>
            <a:gd name="adj2" fmla="val 104009"/>
          </a:avLst>
        </a:prstGeom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/>
            <a:t>算出方法については、「様式８」の記載例参照</a:t>
          </a:r>
        </a:p>
      </xdr:txBody>
    </xdr:sp>
    <xdr:clientData/>
  </xdr:twoCellAnchor>
  <xdr:twoCellAnchor>
    <xdr:from>
      <xdr:col>1</xdr:col>
      <xdr:colOff>238125</xdr:colOff>
      <xdr:row>9</xdr:row>
      <xdr:rowOff>361950</xdr:rowOff>
    </xdr:from>
    <xdr:to>
      <xdr:col>12</xdr:col>
      <xdr:colOff>47625</xdr:colOff>
      <xdr:row>18</xdr:row>
      <xdr:rowOff>142875</xdr:rowOff>
    </xdr:to>
    <xdr:sp macro="" textlink="">
      <xdr:nvSpPr>
        <xdr:cNvPr id="6" name="四角形: 角を丸くする 5">
          <a:extLst>
            <a:ext uri="{FF2B5EF4-FFF2-40B4-BE49-F238E27FC236}">
              <a16:creationId xmlns:a16="http://schemas.microsoft.com/office/drawing/2014/main" id="{4144564D-C27C-1A96-2665-D5154CED457D}"/>
            </a:ext>
          </a:extLst>
        </xdr:cNvPr>
        <xdr:cNvSpPr/>
      </xdr:nvSpPr>
      <xdr:spPr>
        <a:xfrm>
          <a:off x="485775" y="4905375"/>
          <a:ext cx="10782300" cy="3819525"/>
        </a:xfrm>
        <a:prstGeom prst="roundRect">
          <a:avLst/>
        </a:prstGeom>
        <a:solidFill>
          <a:srgbClr val="FFCCCC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200" b="1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【</a:t>
          </a:r>
          <a:r>
            <a:rPr kumimoji="1" lang="ja-JP" altLang="en-US" sz="1200" b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講師・運営スタッフ等に対する謝金の考え方について</a:t>
          </a:r>
          <a:r>
            <a:rPr kumimoji="1" lang="en-US" altLang="ja-JP" sz="1200" b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】</a:t>
          </a:r>
        </a:p>
        <a:p>
          <a:pPr algn="l"/>
          <a:endParaRPr kumimoji="1" lang="en-US" altLang="ja-JP" sz="1200" b="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200" b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謝金の支給は、①報酬（請負）と②給与（雇用）の２つに分けられる。</a:t>
          </a:r>
          <a:endParaRPr kumimoji="1" lang="en-US" altLang="ja-JP" sz="1200" b="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en-US" altLang="ja-JP" sz="1200" b="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200" b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①報酬（請負）とは：自身の裁量で業務を行う場合。知識や技芸の教授。</a:t>
          </a:r>
        </a:p>
        <a:p>
          <a:pPr algn="l"/>
          <a:r>
            <a:rPr kumimoji="1" lang="ja-JP" altLang="en-US" sz="1200" b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　　　　　　</a:t>
          </a:r>
          <a:r>
            <a:rPr kumimoji="1" lang="ja-JP" altLang="en-US" sz="1200" b="0" baseline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 　</a:t>
          </a:r>
          <a:r>
            <a:rPr kumimoji="1" lang="ja-JP" altLang="en-US" sz="1200" b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例</a:t>
          </a:r>
          <a:r>
            <a:rPr kumimoji="1" lang="en-US" altLang="ja-JP" sz="1200" b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)</a:t>
          </a:r>
          <a:r>
            <a:rPr kumimoji="1" lang="ja-JP" altLang="en-US" sz="1200" b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全体に教える講習会や実技指導での講師</a:t>
          </a:r>
        </a:p>
        <a:p>
          <a:pPr algn="l"/>
          <a:r>
            <a:rPr kumimoji="1" lang="ja-JP" altLang="en-US" sz="1200" b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②給与（雇用）とは：主催者の指揮・監督のもとに一定時間拘束を受け、人的労力により課せられた業務に就く場合。</a:t>
          </a:r>
        </a:p>
        <a:p>
          <a:pPr algn="l"/>
          <a:r>
            <a:rPr kumimoji="1" lang="ja-JP" altLang="en-US" sz="1200" b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　　　　　　　　</a:t>
          </a:r>
          <a:r>
            <a:rPr kumimoji="1" lang="ja-JP" altLang="en-US" sz="1200" b="0" baseline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 </a:t>
          </a:r>
          <a:r>
            <a:rPr kumimoji="1" lang="ja-JP" altLang="en-US" sz="1200" b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例</a:t>
          </a:r>
          <a:r>
            <a:rPr kumimoji="1" lang="en-US" altLang="ja-JP" sz="1200" b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)</a:t>
          </a:r>
          <a:r>
            <a:rPr kumimoji="1" lang="ja-JP" altLang="en-US" sz="1200" b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主催事業の運営スタッフ・補助員・審判員等</a:t>
          </a:r>
          <a:endParaRPr kumimoji="1" lang="en-US" altLang="ja-JP" sz="1200" b="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en-US" altLang="ja-JP" sz="1200" b="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en-US" altLang="ja-JP" sz="1200" b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【</a:t>
          </a:r>
          <a:r>
            <a:rPr kumimoji="1" lang="ja-JP" altLang="en-US" sz="1200" b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源泉所得税について</a:t>
          </a:r>
          <a:r>
            <a:rPr kumimoji="1" lang="en-US" altLang="ja-JP" sz="1200" b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】</a:t>
          </a:r>
        </a:p>
        <a:p>
          <a:r>
            <a:rPr lang="ja-JP" altLang="en-US" sz="1200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</a:t>
          </a:r>
          <a:r>
            <a:rPr lang="ja-JP" altLang="ja-JP" sz="1200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①報酬</a:t>
          </a:r>
          <a:r>
            <a:rPr lang="ja-JP" altLang="en-US" sz="1200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（</a:t>
          </a:r>
          <a:r>
            <a:rPr lang="ja-JP" altLang="ja-JP" sz="1200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請負</a:t>
          </a:r>
          <a:r>
            <a:rPr lang="ja-JP" altLang="en-US" sz="1200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）</a:t>
          </a:r>
          <a:r>
            <a:rPr lang="ja-JP" altLang="ja-JP" sz="1200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と</a:t>
          </a:r>
          <a:r>
            <a:rPr lang="en-US" altLang="ja-JP" sz="1200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②</a:t>
          </a:r>
          <a:r>
            <a:rPr lang="ja-JP" altLang="ja-JP" sz="1200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給与</a:t>
          </a:r>
          <a:r>
            <a:rPr lang="ja-JP" altLang="en-US" sz="1200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（</a:t>
          </a:r>
          <a:r>
            <a:rPr lang="ja-JP" altLang="ja-JP" sz="1200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雇用</a:t>
          </a:r>
          <a:r>
            <a:rPr lang="ja-JP" altLang="en-US" sz="1200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）</a:t>
          </a:r>
          <a:r>
            <a:rPr lang="ja-JP" altLang="ja-JP" sz="1200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は源泉所得税の算出方法が異なり、以下のとおりである。</a:t>
          </a:r>
          <a:endParaRPr lang="en-US" altLang="ja-JP" sz="1200">
            <a:solidFill>
              <a:schemeClr val="tx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endParaRPr lang="ja-JP" altLang="ja-JP" sz="1200">
            <a:solidFill>
              <a:schemeClr val="tx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r>
            <a:rPr lang="ja-JP" altLang="en-US" sz="1200" b="0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</a:t>
          </a:r>
          <a:r>
            <a:rPr lang="ja-JP" altLang="ja-JP" sz="1200" b="0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①報酬</a:t>
          </a:r>
          <a:r>
            <a:rPr lang="ja-JP" altLang="en-US" sz="1200" b="0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（</a:t>
          </a:r>
          <a:r>
            <a:rPr lang="ja-JP" altLang="ja-JP" sz="1200" b="0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請負</a:t>
          </a:r>
          <a:r>
            <a:rPr lang="ja-JP" altLang="en-US" sz="1200" b="0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）→　</a:t>
          </a:r>
          <a:r>
            <a:rPr lang="ja-JP" altLang="ja-JP" sz="1200" b="0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源泉所得税</a:t>
          </a:r>
          <a:r>
            <a:rPr lang="ja-JP" altLang="en-US" sz="1200" b="0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：</a:t>
          </a:r>
          <a:r>
            <a:rPr lang="ja-JP" altLang="ja-JP" sz="1200" b="0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（謝金</a:t>
          </a:r>
          <a:r>
            <a:rPr lang="en-US" altLang="ja-JP" sz="1200" b="0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+</a:t>
          </a:r>
          <a:r>
            <a:rPr lang="ja-JP" altLang="ja-JP" sz="1200" b="0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旅費）×</a:t>
          </a:r>
          <a:r>
            <a:rPr lang="en-US" altLang="ja-JP" sz="1200" b="0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10.21</a:t>
          </a:r>
          <a:r>
            <a:rPr lang="ja-JP" altLang="ja-JP" sz="1200" b="0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％＝源泉所得税</a:t>
          </a:r>
          <a:endParaRPr lang="en-US" altLang="ja-JP" sz="1200" b="0">
            <a:solidFill>
              <a:schemeClr val="tx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r>
            <a:rPr lang="ja-JP" altLang="en-US" sz="1200" b="0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②給与（雇用）→　</a:t>
          </a:r>
          <a:r>
            <a:rPr lang="ja-JP" altLang="ja-JP" sz="1200" b="0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源泉所得税</a:t>
          </a:r>
          <a:r>
            <a:rPr lang="ja-JP" altLang="en-US" sz="1200" b="0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：</a:t>
          </a:r>
          <a:r>
            <a:rPr lang="ja-JP" altLang="ja-JP" sz="1200" b="0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謝金額から「給与所得の源泉徴収税額表</a:t>
          </a:r>
          <a:r>
            <a:rPr lang="en-US" altLang="ja-JP" sz="1200" b="0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(</a:t>
          </a:r>
          <a:r>
            <a:rPr lang="ja-JP" altLang="ja-JP" sz="1200" b="0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日額表</a:t>
          </a:r>
          <a:r>
            <a:rPr lang="en-US" altLang="ja-JP" sz="1200" b="0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)</a:t>
          </a:r>
          <a:r>
            <a:rPr lang="ja-JP" altLang="ja-JP" sz="1200" b="0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」の丙欄を使用する</a:t>
          </a:r>
          <a:r>
            <a:rPr lang="ja-JP" altLang="en-US" sz="1200" b="0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。（</a:t>
          </a:r>
          <a:r>
            <a:rPr lang="en-US" altLang="ja-JP" sz="1200" b="0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1</a:t>
          </a:r>
          <a:r>
            <a:rPr lang="ja-JP" altLang="ja-JP" sz="1200" b="0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日</a:t>
          </a:r>
          <a:r>
            <a:rPr lang="en-US" altLang="ja-JP" sz="1200" b="0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9,300</a:t>
          </a:r>
          <a:r>
            <a:rPr lang="ja-JP" altLang="ja-JP" sz="1200" b="0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円未満は</a:t>
          </a:r>
          <a:r>
            <a:rPr lang="en-US" altLang="ja-JP" sz="1200" b="0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0</a:t>
          </a:r>
          <a:r>
            <a:rPr lang="ja-JP" altLang="ja-JP" sz="1200" b="0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円</a:t>
          </a:r>
          <a:r>
            <a:rPr lang="ja-JP" altLang="en-US" sz="1200" b="0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）</a:t>
          </a:r>
          <a:endParaRPr lang="en-US" altLang="ja-JP" sz="1200" b="0">
            <a:solidFill>
              <a:schemeClr val="tx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r>
            <a:rPr lang="ja-JP" altLang="en-US" sz="1200" b="0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　　　　　　　　　</a:t>
          </a:r>
          <a:r>
            <a:rPr lang="ja-JP" altLang="ja-JP" sz="1200" b="0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※謝金額のみで税額を算出する。</a:t>
          </a:r>
          <a:endParaRPr lang="en-US" altLang="ja-JP" sz="1200" b="0">
            <a:solidFill>
              <a:schemeClr val="tx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r>
            <a:rPr lang="ja-JP" altLang="en-US" sz="1200" b="0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　　　　</a:t>
          </a:r>
          <a:endParaRPr lang="en-US" altLang="ja-JP" sz="1200" b="0">
            <a:solidFill>
              <a:schemeClr val="tx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r>
            <a:rPr lang="ja-JP" altLang="en-US" sz="1200" b="0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　　　</a:t>
          </a:r>
          <a:endParaRPr kumimoji="1" lang="en-US" altLang="ja-JP" sz="1200" b="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en-US" altLang="ja-JP" sz="1200" b="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ja-JP" altLang="en-US" sz="1200" b="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ja-JP" altLang="en-US" sz="1100" b="1">
            <a:solidFill>
              <a:schemeClr val="tx1"/>
            </a:solidFill>
          </a:endParaRPr>
        </a:p>
      </xdr:txBody>
    </xdr:sp>
    <xdr:clientData/>
  </xdr:twoCellAnchor>
  <xdr:twoCellAnchor>
    <xdr:from>
      <xdr:col>10</xdr:col>
      <xdr:colOff>28575</xdr:colOff>
      <xdr:row>6</xdr:row>
      <xdr:rowOff>9525</xdr:rowOff>
    </xdr:from>
    <xdr:to>
      <xdr:col>12</xdr:col>
      <xdr:colOff>438150</xdr:colOff>
      <xdr:row>6</xdr:row>
      <xdr:rowOff>581025</xdr:rowOff>
    </xdr:to>
    <xdr:sp macro="" textlink="">
      <xdr:nvSpPr>
        <xdr:cNvPr id="7" name="四角形吹き出し 2">
          <a:extLst>
            <a:ext uri="{FF2B5EF4-FFF2-40B4-BE49-F238E27FC236}">
              <a16:creationId xmlns:a16="http://schemas.microsoft.com/office/drawing/2014/main" id="{803C73C4-C40F-4994-8EEE-3DAE13569929}"/>
            </a:ext>
          </a:extLst>
        </xdr:cNvPr>
        <xdr:cNvSpPr/>
      </xdr:nvSpPr>
      <xdr:spPr>
        <a:xfrm>
          <a:off x="9595908" y="2729442"/>
          <a:ext cx="2229909" cy="571500"/>
        </a:xfrm>
        <a:prstGeom prst="wedgeRectCallout">
          <a:avLst>
            <a:gd name="adj1" fmla="val -31546"/>
            <a:gd name="adj2" fmla="val 81632"/>
          </a:avLst>
        </a:prstGeom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00"/>
            <a:t>【</a:t>
          </a:r>
          <a:r>
            <a:rPr kumimoji="1" lang="ja-JP" altLang="en-US" sz="1000"/>
            <a:t>雇用に該当</a:t>
          </a:r>
          <a:r>
            <a:rPr kumimoji="1" lang="en-US" altLang="ja-JP" sz="1000"/>
            <a:t>】</a:t>
          </a:r>
        </a:p>
        <a:p>
          <a:pPr algn="l"/>
          <a:r>
            <a:rPr kumimoji="1" lang="ja-JP" altLang="en-US" sz="1000"/>
            <a:t>謝金額から日額表丙欄適用：</a:t>
          </a:r>
          <a:endParaRPr kumimoji="1" lang="en-US" altLang="ja-JP" sz="1000"/>
        </a:p>
        <a:p>
          <a:pPr algn="l"/>
          <a:r>
            <a:rPr kumimoji="1" lang="ja-JP" altLang="en-US" sz="1000"/>
            <a:t>（</a:t>
          </a:r>
          <a:r>
            <a:rPr kumimoji="1" lang="en-US" altLang="ja-JP" sz="1000"/>
            <a:t>9,300</a:t>
          </a:r>
          <a:r>
            <a:rPr kumimoji="1" lang="ja-JP" altLang="en-US" sz="1000"/>
            <a:t>円未満は控除無）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95250</xdr:colOff>
      <xdr:row>19</xdr:row>
      <xdr:rowOff>123825</xdr:rowOff>
    </xdr:from>
    <xdr:to>
      <xdr:col>10</xdr:col>
      <xdr:colOff>171450</xdr:colOff>
      <xdr:row>42</xdr:row>
      <xdr:rowOff>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1973880E-1B15-4645-B372-C12022746C22}"/>
            </a:ext>
          </a:extLst>
        </xdr:cNvPr>
        <xdr:cNvSpPr/>
      </xdr:nvSpPr>
      <xdr:spPr>
        <a:xfrm>
          <a:off x="590550" y="8963025"/>
          <a:ext cx="10782300" cy="3819525"/>
        </a:xfrm>
        <a:prstGeom prst="roundRect">
          <a:avLst/>
        </a:prstGeom>
        <a:solidFill>
          <a:srgbClr val="FFCCCC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200" b="1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【</a:t>
          </a:r>
          <a:r>
            <a:rPr kumimoji="1" lang="ja-JP" altLang="en-US" sz="1200" b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講師・運営スタッフ等に対する謝金の考え方について</a:t>
          </a:r>
          <a:r>
            <a:rPr kumimoji="1" lang="en-US" altLang="ja-JP" sz="1200" b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】</a:t>
          </a:r>
        </a:p>
        <a:p>
          <a:pPr algn="l"/>
          <a:endParaRPr kumimoji="1" lang="en-US" altLang="ja-JP" sz="1200" b="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200" b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謝金の支給は、①報酬（請負）と②給与（雇用）の２つに分けられる。</a:t>
          </a:r>
          <a:endParaRPr kumimoji="1" lang="en-US" altLang="ja-JP" sz="1200" b="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en-US" altLang="ja-JP" sz="1200" b="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200" b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①報酬（請負）とは：自身の裁量で業務を行う場合。知識や技芸の教授。</a:t>
          </a:r>
        </a:p>
        <a:p>
          <a:pPr algn="l"/>
          <a:r>
            <a:rPr kumimoji="1" lang="ja-JP" altLang="en-US" sz="1200" b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　　　　　　</a:t>
          </a:r>
          <a:r>
            <a:rPr kumimoji="1" lang="ja-JP" altLang="en-US" sz="1200" b="0" baseline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 　</a:t>
          </a:r>
          <a:r>
            <a:rPr kumimoji="1" lang="ja-JP" altLang="en-US" sz="1200" b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例</a:t>
          </a:r>
          <a:r>
            <a:rPr kumimoji="1" lang="en-US" altLang="ja-JP" sz="1200" b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)</a:t>
          </a:r>
          <a:r>
            <a:rPr kumimoji="1" lang="ja-JP" altLang="en-US" sz="1200" b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全体に教える講習会や実技指導での講師</a:t>
          </a:r>
        </a:p>
        <a:p>
          <a:pPr algn="l"/>
          <a:r>
            <a:rPr kumimoji="1" lang="ja-JP" altLang="en-US" sz="1200" b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②給与（雇用）とは：主催者の指揮・監督のもとに一定時間拘束を受け、人的労力により課せられた業務に就く場合。</a:t>
          </a:r>
        </a:p>
        <a:p>
          <a:pPr algn="l"/>
          <a:r>
            <a:rPr kumimoji="1" lang="ja-JP" altLang="en-US" sz="1200" b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　　　　　　　　</a:t>
          </a:r>
          <a:r>
            <a:rPr kumimoji="1" lang="ja-JP" altLang="en-US" sz="1200" b="0" baseline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 </a:t>
          </a:r>
          <a:r>
            <a:rPr kumimoji="1" lang="ja-JP" altLang="en-US" sz="1200" b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例</a:t>
          </a:r>
          <a:r>
            <a:rPr kumimoji="1" lang="en-US" altLang="ja-JP" sz="1200" b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)</a:t>
          </a:r>
          <a:r>
            <a:rPr kumimoji="1" lang="ja-JP" altLang="en-US" sz="1200" b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主催事業の運営スタッフ・補助員・審判員等</a:t>
          </a:r>
          <a:endParaRPr kumimoji="1" lang="en-US" altLang="ja-JP" sz="1200" b="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en-US" altLang="ja-JP" sz="1200" b="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en-US" altLang="ja-JP" sz="1200" b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【</a:t>
          </a:r>
          <a:r>
            <a:rPr kumimoji="1" lang="ja-JP" altLang="en-US" sz="1200" b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源泉所得税について</a:t>
          </a:r>
          <a:r>
            <a:rPr kumimoji="1" lang="en-US" altLang="ja-JP" sz="1200" b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】</a:t>
          </a:r>
        </a:p>
        <a:p>
          <a:r>
            <a:rPr lang="ja-JP" altLang="en-US" sz="1200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</a:t>
          </a:r>
          <a:r>
            <a:rPr lang="ja-JP" altLang="ja-JP" sz="1200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①報酬</a:t>
          </a:r>
          <a:r>
            <a:rPr lang="ja-JP" altLang="en-US" sz="1200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（</a:t>
          </a:r>
          <a:r>
            <a:rPr lang="ja-JP" altLang="ja-JP" sz="1200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請負</a:t>
          </a:r>
          <a:r>
            <a:rPr lang="ja-JP" altLang="en-US" sz="1200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）</a:t>
          </a:r>
          <a:r>
            <a:rPr lang="ja-JP" altLang="ja-JP" sz="1200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と</a:t>
          </a:r>
          <a:r>
            <a:rPr lang="en-US" altLang="ja-JP" sz="1200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②</a:t>
          </a:r>
          <a:r>
            <a:rPr lang="ja-JP" altLang="ja-JP" sz="1200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給与</a:t>
          </a:r>
          <a:r>
            <a:rPr lang="ja-JP" altLang="en-US" sz="1200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（</a:t>
          </a:r>
          <a:r>
            <a:rPr lang="ja-JP" altLang="ja-JP" sz="1200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雇用</a:t>
          </a:r>
          <a:r>
            <a:rPr lang="ja-JP" altLang="en-US" sz="1200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）</a:t>
          </a:r>
          <a:r>
            <a:rPr lang="ja-JP" altLang="ja-JP" sz="1200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は源泉所得税の算出方法が異なり、以下のとおりである。</a:t>
          </a:r>
          <a:endParaRPr lang="en-US" altLang="ja-JP" sz="1200">
            <a:solidFill>
              <a:schemeClr val="tx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endParaRPr lang="ja-JP" altLang="ja-JP" sz="1200">
            <a:solidFill>
              <a:schemeClr val="tx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r>
            <a:rPr lang="ja-JP" altLang="en-US" sz="1200" b="0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</a:t>
          </a:r>
          <a:r>
            <a:rPr lang="ja-JP" altLang="ja-JP" sz="1200" b="0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①報酬</a:t>
          </a:r>
          <a:r>
            <a:rPr lang="ja-JP" altLang="en-US" sz="1200" b="0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（</a:t>
          </a:r>
          <a:r>
            <a:rPr lang="ja-JP" altLang="ja-JP" sz="1200" b="0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請負</a:t>
          </a:r>
          <a:r>
            <a:rPr lang="ja-JP" altLang="en-US" sz="1200" b="0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）→　</a:t>
          </a:r>
          <a:r>
            <a:rPr lang="ja-JP" altLang="ja-JP" sz="1200" b="0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源泉所得税</a:t>
          </a:r>
          <a:r>
            <a:rPr lang="ja-JP" altLang="en-US" sz="1200" b="0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：</a:t>
          </a:r>
          <a:r>
            <a:rPr lang="ja-JP" altLang="ja-JP" sz="1200" b="0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（謝金</a:t>
          </a:r>
          <a:r>
            <a:rPr lang="en-US" altLang="ja-JP" sz="1200" b="0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+</a:t>
          </a:r>
          <a:r>
            <a:rPr lang="ja-JP" altLang="ja-JP" sz="1200" b="0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旅費）×</a:t>
          </a:r>
          <a:r>
            <a:rPr lang="en-US" altLang="ja-JP" sz="1200" b="0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10.21</a:t>
          </a:r>
          <a:r>
            <a:rPr lang="ja-JP" altLang="ja-JP" sz="1200" b="0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％＝源泉所得税</a:t>
          </a:r>
          <a:endParaRPr lang="en-US" altLang="ja-JP" sz="1200" b="0">
            <a:solidFill>
              <a:schemeClr val="tx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r>
            <a:rPr lang="ja-JP" altLang="en-US" sz="1200" b="0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②給与（雇用）→　</a:t>
          </a:r>
          <a:r>
            <a:rPr lang="ja-JP" altLang="ja-JP" sz="1200" b="0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源泉所得税</a:t>
          </a:r>
          <a:r>
            <a:rPr lang="ja-JP" altLang="en-US" sz="1200" b="0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：</a:t>
          </a:r>
          <a:r>
            <a:rPr lang="ja-JP" altLang="ja-JP" sz="1200" b="0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謝金額から「給与所得の源泉徴収税額表</a:t>
          </a:r>
          <a:r>
            <a:rPr lang="en-US" altLang="ja-JP" sz="1200" b="0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(</a:t>
          </a:r>
          <a:r>
            <a:rPr lang="ja-JP" altLang="ja-JP" sz="1200" b="0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日額表</a:t>
          </a:r>
          <a:r>
            <a:rPr lang="en-US" altLang="ja-JP" sz="1200" b="0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)</a:t>
          </a:r>
          <a:r>
            <a:rPr lang="ja-JP" altLang="ja-JP" sz="1200" b="0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」の丙欄を使用する</a:t>
          </a:r>
          <a:r>
            <a:rPr lang="ja-JP" altLang="en-US" sz="1200" b="0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。（</a:t>
          </a:r>
          <a:r>
            <a:rPr lang="en-US" altLang="ja-JP" sz="1200" b="0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1</a:t>
          </a:r>
          <a:r>
            <a:rPr lang="ja-JP" altLang="ja-JP" sz="1200" b="0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日</a:t>
          </a:r>
          <a:r>
            <a:rPr lang="en-US" altLang="ja-JP" sz="1200" b="0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9,300</a:t>
          </a:r>
          <a:r>
            <a:rPr lang="ja-JP" altLang="ja-JP" sz="1200" b="0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円未満は</a:t>
          </a:r>
          <a:r>
            <a:rPr lang="en-US" altLang="ja-JP" sz="1200" b="0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0</a:t>
          </a:r>
          <a:r>
            <a:rPr lang="ja-JP" altLang="ja-JP" sz="1200" b="0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円</a:t>
          </a:r>
          <a:r>
            <a:rPr lang="ja-JP" altLang="en-US" sz="1200" b="0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）</a:t>
          </a:r>
          <a:endParaRPr lang="en-US" altLang="ja-JP" sz="1200" b="0">
            <a:solidFill>
              <a:schemeClr val="tx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r>
            <a:rPr lang="ja-JP" altLang="en-US" sz="1200" b="0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　　　　　　　　　</a:t>
          </a:r>
          <a:r>
            <a:rPr lang="ja-JP" altLang="ja-JP" sz="1200" b="0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※謝金額のみで税額を算出する。</a:t>
          </a:r>
          <a:endParaRPr lang="en-US" altLang="ja-JP" sz="1200" b="0">
            <a:solidFill>
              <a:schemeClr val="tx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r>
            <a:rPr lang="ja-JP" altLang="en-US" sz="1200" b="0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　　　　</a:t>
          </a:r>
          <a:endParaRPr lang="en-US" altLang="ja-JP" sz="1200" b="0">
            <a:solidFill>
              <a:schemeClr val="tx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r>
            <a:rPr lang="ja-JP" altLang="en-US" sz="1200" b="0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　　　</a:t>
          </a:r>
          <a:endParaRPr kumimoji="1" lang="en-US" altLang="ja-JP" sz="1200" b="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en-US" altLang="ja-JP" sz="1200" b="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ja-JP" altLang="en-US" sz="1200" b="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ja-JP" altLang="en-US" sz="1100" b="1">
            <a:solidFill>
              <a:schemeClr val="tx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20</xdr:row>
      <xdr:rowOff>133350</xdr:rowOff>
    </xdr:from>
    <xdr:to>
      <xdr:col>9</xdr:col>
      <xdr:colOff>371475</xdr:colOff>
      <xdr:row>43</xdr:row>
      <xdr:rowOff>9525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CD0F7CCF-6EB1-4BF1-9B62-F157CF3A95DB}"/>
            </a:ext>
          </a:extLst>
        </xdr:cNvPr>
        <xdr:cNvSpPr/>
      </xdr:nvSpPr>
      <xdr:spPr>
        <a:xfrm>
          <a:off x="447675" y="8715375"/>
          <a:ext cx="10782300" cy="3819525"/>
        </a:xfrm>
        <a:prstGeom prst="roundRect">
          <a:avLst/>
        </a:prstGeom>
        <a:solidFill>
          <a:srgbClr val="FFCCCC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200" b="1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【</a:t>
          </a:r>
          <a:r>
            <a:rPr kumimoji="1" lang="ja-JP" altLang="en-US" sz="1200" b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講師・運営スタッフ等に対する謝金の考え方について</a:t>
          </a:r>
          <a:r>
            <a:rPr kumimoji="1" lang="en-US" altLang="ja-JP" sz="1200" b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】</a:t>
          </a:r>
        </a:p>
        <a:p>
          <a:pPr algn="l"/>
          <a:endParaRPr kumimoji="1" lang="en-US" altLang="ja-JP" sz="1200" b="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200" b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謝金の支給は、①報酬（請負）と②給与（雇用）の２つに分けられる。</a:t>
          </a:r>
          <a:endParaRPr kumimoji="1" lang="en-US" altLang="ja-JP" sz="1200" b="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en-US" altLang="ja-JP" sz="1200" b="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200" b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①報酬（請負）とは：自身の裁量で業務を行う場合。知識や技芸の教授。</a:t>
          </a:r>
        </a:p>
        <a:p>
          <a:pPr algn="l"/>
          <a:r>
            <a:rPr kumimoji="1" lang="ja-JP" altLang="en-US" sz="1200" b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　　　　　　</a:t>
          </a:r>
          <a:r>
            <a:rPr kumimoji="1" lang="ja-JP" altLang="en-US" sz="1200" b="0" baseline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 　</a:t>
          </a:r>
          <a:r>
            <a:rPr kumimoji="1" lang="ja-JP" altLang="en-US" sz="1200" b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例</a:t>
          </a:r>
          <a:r>
            <a:rPr kumimoji="1" lang="en-US" altLang="ja-JP" sz="1200" b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)</a:t>
          </a:r>
          <a:r>
            <a:rPr kumimoji="1" lang="ja-JP" altLang="en-US" sz="1200" b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全体に教える講習会や実技指導での講師</a:t>
          </a:r>
        </a:p>
        <a:p>
          <a:pPr algn="l"/>
          <a:r>
            <a:rPr kumimoji="1" lang="ja-JP" altLang="en-US" sz="1200" b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②給与（雇用）とは：主催者の指揮・監督のもとに一定時間拘束を受け、人的労力により課せられた業務に就く場合。</a:t>
          </a:r>
        </a:p>
        <a:p>
          <a:pPr algn="l"/>
          <a:r>
            <a:rPr kumimoji="1" lang="ja-JP" altLang="en-US" sz="1200" b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　　　　　　　　</a:t>
          </a:r>
          <a:r>
            <a:rPr kumimoji="1" lang="ja-JP" altLang="en-US" sz="1200" b="0" baseline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 </a:t>
          </a:r>
          <a:r>
            <a:rPr kumimoji="1" lang="ja-JP" altLang="en-US" sz="1200" b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例</a:t>
          </a:r>
          <a:r>
            <a:rPr kumimoji="1" lang="en-US" altLang="ja-JP" sz="1200" b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)</a:t>
          </a:r>
          <a:r>
            <a:rPr kumimoji="1" lang="ja-JP" altLang="en-US" sz="1200" b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主催事業の運営スタッフ・補助員・審判員等</a:t>
          </a:r>
          <a:endParaRPr kumimoji="1" lang="en-US" altLang="ja-JP" sz="1200" b="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en-US" altLang="ja-JP" sz="1200" b="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en-US" altLang="ja-JP" sz="1200" b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【</a:t>
          </a:r>
          <a:r>
            <a:rPr kumimoji="1" lang="ja-JP" altLang="en-US" sz="1200" b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源泉所得税について</a:t>
          </a:r>
          <a:r>
            <a:rPr kumimoji="1" lang="en-US" altLang="ja-JP" sz="1200" b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】</a:t>
          </a:r>
        </a:p>
        <a:p>
          <a:r>
            <a:rPr lang="ja-JP" altLang="en-US" sz="1200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</a:t>
          </a:r>
          <a:r>
            <a:rPr lang="ja-JP" altLang="ja-JP" sz="1200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①報酬</a:t>
          </a:r>
          <a:r>
            <a:rPr lang="ja-JP" altLang="en-US" sz="1200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（</a:t>
          </a:r>
          <a:r>
            <a:rPr lang="ja-JP" altLang="ja-JP" sz="1200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請負</a:t>
          </a:r>
          <a:r>
            <a:rPr lang="ja-JP" altLang="en-US" sz="1200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）</a:t>
          </a:r>
          <a:r>
            <a:rPr lang="ja-JP" altLang="ja-JP" sz="1200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と</a:t>
          </a:r>
          <a:r>
            <a:rPr lang="en-US" altLang="ja-JP" sz="1200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②</a:t>
          </a:r>
          <a:r>
            <a:rPr lang="ja-JP" altLang="ja-JP" sz="1200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給与</a:t>
          </a:r>
          <a:r>
            <a:rPr lang="ja-JP" altLang="en-US" sz="1200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（</a:t>
          </a:r>
          <a:r>
            <a:rPr lang="ja-JP" altLang="ja-JP" sz="1200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雇用</a:t>
          </a:r>
          <a:r>
            <a:rPr lang="ja-JP" altLang="en-US" sz="1200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）</a:t>
          </a:r>
          <a:r>
            <a:rPr lang="ja-JP" altLang="ja-JP" sz="1200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は源泉所得税の算出方法が異なり、以下のとおりである。</a:t>
          </a:r>
          <a:endParaRPr lang="en-US" altLang="ja-JP" sz="1200">
            <a:solidFill>
              <a:schemeClr val="tx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endParaRPr lang="ja-JP" altLang="ja-JP" sz="1200">
            <a:solidFill>
              <a:schemeClr val="tx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r>
            <a:rPr lang="ja-JP" altLang="en-US" sz="1200" b="0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</a:t>
          </a:r>
          <a:r>
            <a:rPr lang="ja-JP" altLang="ja-JP" sz="1200" b="0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①報酬</a:t>
          </a:r>
          <a:r>
            <a:rPr lang="ja-JP" altLang="en-US" sz="1200" b="0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（</a:t>
          </a:r>
          <a:r>
            <a:rPr lang="ja-JP" altLang="ja-JP" sz="1200" b="0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請負</a:t>
          </a:r>
          <a:r>
            <a:rPr lang="ja-JP" altLang="en-US" sz="1200" b="0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）→　</a:t>
          </a:r>
          <a:r>
            <a:rPr lang="ja-JP" altLang="ja-JP" sz="1200" b="0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源泉所得税</a:t>
          </a:r>
          <a:r>
            <a:rPr lang="ja-JP" altLang="en-US" sz="1200" b="0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：</a:t>
          </a:r>
          <a:r>
            <a:rPr lang="ja-JP" altLang="ja-JP" sz="1200" b="0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（謝金</a:t>
          </a:r>
          <a:r>
            <a:rPr lang="en-US" altLang="ja-JP" sz="1200" b="0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+</a:t>
          </a:r>
          <a:r>
            <a:rPr lang="ja-JP" altLang="ja-JP" sz="1200" b="0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旅費）×</a:t>
          </a:r>
          <a:r>
            <a:rPr lang="en-US" altLang="ja-JP" sz="1200" b="0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10.21</a:t>
          </a:r>
          <a:r>
            <a:rPr lang="ja-JP" altLang="ja-JP" sz="1200" b="0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％＝源泉所得税</a:t>
          </a:r>
          <a:endParaRPr lang="en-US" altLang="ja-JP" sz="1200" b="0">
            <a:solidFill>
              <a:schemeClr val="tx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r>
            <a:rPr lang="ja-JP" altLang="en-US" sz="1200" b="0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②給与（雇用）→　</a:t>
          </a:r>
          <a:r>
            <a:rPr lang="ja-JP" altLang="ja-JP" sz="1200" b="0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源泉所得税</a:t>
          </a:r>
          <a:r>
            <a:rPr lang="ja-JP" altLang="en-US" sz="1200" b="0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：</a:t>
          </a:r>
          <a:r>
            <a:rPr lang="ja-JP" altLang="ja-JP" sz="1200" b="0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謝金額から「給与所得の源泉徴収税額表</a:t>
          </a:r>
          <a:r>
            <a:rPr lang="en-US" altLang="ja-JP" sz="1200" b="0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(</a:t>
          </a:r>
          <a:r>
            <a:rPr lang="ja-JP" altLang="ja-JP" sz="1200" b="0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日額表</a:t>
          </a:r>
          <a:r>
            <a:rPr lang="en-US" altLang="ja-JP" sz="1200" b="0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)</a:t>
          </a:r>
          <a:r>
            <a:rPr lang="ja-JP" altLang="ja-JP" sz="1200" b="0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」の丙欄を使用する</a:t>
          </a:r>
          <a:r>
            <a:rPr lang="ja-JP" altLang="en-US" sz="1200" b="0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。（</a:t>
          </a:r>
          <a:r>
            <a:rPr lang="en-US" altLang="ja-JP" sz="1200" b="0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1</a:t>
          </a:r>
          <a:r>
            <a:rPr lang="ja-JP" altLang="ja-JP" sz="1200" b="0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日</a:t>
          </a:r>
          <a:r>
            <a:rPr lang="en-US" altLang="ja-JP" sz="1200" b="0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9,300</a:t>
          </a:r>
          <a:r>
            <a:rPr lang="ja-JP" altLang="ja-JP" sz="1200" b="0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円未満は</a:t>
          </a:r>
          <a:r>
            <a:rPr lang="en-US" altLang="ja-JP" sz="1200" b="0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0</a:t>
          </a:r>
          <a:r>
            <a:rPr lang="ja-JP" altLang="ja-JP" sz="1200" b="0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円</a:t>
          </a:r>
          <a:r>
            <a:rPr lang="ja-JP" altLang="en-US" sz="1200" b="0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）</a:t>
          </a:r>
          <a:endParaRPr lang="en-US" altLang="ja-JP" sz="1200" b="0">
            <a:solidFill>
              <a:schemeClr val="tx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r>
            <a:rPr lang="ja-JP" altLang="en-US" sz="1200" b="0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　　　　　　　　　</a:t>
          </a:r>
          <a:r>
            <a:rPr lang="ja-JP" altLang="ja-JP" sz="1200" b="0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※謝金額のみで税額を算出する。</a:t>
          </a:r>
          <a:endParaRPr lang="en-US" altLang="ja-JP" sz="1200" b="0">
            <a:solidFill>
              <a:schemeClr val="tx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r>
            <a:rPr lang="ja-JP" altLang="en-US" sz="1200" b="0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　　　　</a:t>
          </a:r>
          <a:endParaRPr lang="en-US" altLang="ja-JP" sz="1200" b="0">
            <a:solidFill>
              <a:schemeClr val="tx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r>
            <a:rPr lang="ja-JP" altLang="en-US" sz="1200" b="0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　　　</a:t>
          </a:r>
          <a:endParaRPr kumimoji="1" lang="en-US" altLang="ja-JP" sz="1200" b="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en-US" altLang="ja-JP" sz="1200" b="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ja-JP" altLang="en-US" sz="1200" b="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ja-JP" altLang="en-US" sz="1100" b="1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O18"/>
  <sheetViews>
    <sheetView view="pageBreakPreview" topLeftCell="A4" zoomScaleNormal="100" zoomScaleSheetLayoutView="100" workbookViewId="0">
      <selection activeCell="R12" sqref="R12"/>
    </sheetView>
  </sheetViews>
  <sheetFormatPr defaultRowHeight="13.5"/>
  <cols>
    <col min="1" max="1" width="3.25" customWidth="1"/>
    <col min="2" max="2" width="5.375" customWidth="1"/>
    <col min="3" max="4" width="15.75" customWidth="1"/>
    <col min="5" max="5" width="26.375" customWidth="1"/>
    <col min="6" max="6" width="12" customWidth="1"/>
    <col min="7" max="7" width="8.75" customWidth="1"/>
    <col min="8" max="12" width="12" customWidth="1"/>
    <col min="13" max="13" width="9.5" customWidth="1"/>
    <col min="14" max="14" width="13.875" customWidth="1"/>
  </cols>
  <sheetData>
    <row r="1" spans="1:15" ht="42" customHeight="1">
      <c r="C1" s="39" t="s">
        <v>15</v>
      </c>
      <c r="D1" s="38" t="s">
        <v>26</v>
      </c>
      <c r="E1" s="38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26.25" customHeight="1">
      <c r="C2" s="1"/>
      <c r="F2" s="1"/>
      <c r="G2" s="1"/>
      <c r="H2" s="1"/>
      <c r="I2" s="1"/>
      <c r="J2" s="1"/>
      <c r="K2" s="1"/>
      <c r="L2" s="1"/>
      <c r="M2" s="1"/>
      <c r="N2" s="1"/>
    </row>
    <row r="3" spans="1:15" ht="28.5" customHeight="1" thickBot="1">
      <c r="A3" s="1"/>
      <c r="B3" s="1"/>
      <c r="C3" s="63" t="s">
        <v>0</v>
      </c>
      <c r="D3" s="63"/>
      <c r="E3" s="63"/>
      <c r="F3" s="63"/>
      <c r="G3" s="63"/>
      <c r="H3" s="1"/>
      <c r="I3" s="1"/>
      <c r="J3" s="1"/>
      <c r="K3" s="1"/>
      <c r="L3" s="1"/>
      <c r="M3" s="1"/>
      <c r="N3" s="1"/>
    </row>
    <row r="4" spans="1:15" ht="21" customHeight="1" thickBot="1">
      <c r="A4" s="6" t="s">
        <v>1</v>
      </c>
      <c r="B4" s="37" t="s">
        <v>24</v>
      </c>
      <c r="C4" s="16" t="s">
        <v>2</v>
      </c>
      <c r="D4" s="7" t="s">
        <v>3</v>
      </c>
      <c r="E4" s="7" t="s">
        <v>4</v>
      </c>
      <c r="F4" s="7" t="s">
        <v>5</v>
      </c>
      <c r="G4" s="27" t="s">
        <v>16</v>
      </c>
      <c r="H4" s="20" t="s">
        <v>6</v>
      </c>
      <c r="I4" s="20" t="s">
        <v>19</v>
      </c>
      <c r="J4" s="20" t="s">
        <v>20</v>
      </c>
      <c r="K4" s="18" t="s">
        <v>10</v>
      </c>
      <c r="L4" s="7" t="s">
        <v>7</v>
      </c>
      <c r="M4" s="62" t="s">
        <v>11</v>
      </c>
      <c r="N4" s="60"/>
    </row>
    <row r="5" spans="1:15" ht="48" customHeight="1">
      <c r="A5" s="8">
        <v>1</v>
      </c>
      <c r="B5" s="43" t="s">
        <v>28</v>
      </c>
      <c r="C5" s="44" t="s">
        <v>27</v>
      </c>
      <c r="D5" s="45" t="s">
        <v>33</v>
      </c>
      <c r="E5" s="46" t="s">
        <v>9</v>
      </c>
      <c r="F5" s="47">
        <v>9000</v>
      </c>
      <c r="G5" s="48">
        <v>2</v>
      </c>
      <c r="H5" s="47">
        <f>F5*G5</f>
        <v>18000</v>
      </c>
      <c r="I5" s="47">
        <f>40*32</f>
        <v>1280</v>
      </c>
      <c r="J5" s="47">
        <f>H5+I5</f>
        <v>19280</v>
      </c>
      <c r="K5" s="47">
        <f>ROUNDDOWN(J5*10.21%,0)</f>
        <v>1968</v>
      </c>
      <c r="L5" s="47">
        <f>J5-K5</f>
        <v>17312</v>
      </c>
      <c r="M5" s="49" t="s">
        <v>14</v>
      </c>
      <c r="N5" s="50" t="s">
        <v>12</v>
      </c>
      <c r="O5" s="54" t="s">
        <v>36</v>
      </c>
    </row>
    <row r="6" spans="1:15" ht="48" customHeight="1">
      <c r="A6" s="8">
        <v>2</v>
      </c>
      <c r="B6" s="43" t="s">
        <v>28</v>
      </c>
      <c r="C6" s="44" t="s">
        <v>31</v>
      </c>
      <c r="D6" s="45" t="s">
        <v>32</v>
      </c>
      <c r="E6" s="46" t="s">
        <v>9</v>
      </c>
      <c r="F6" s="47">
        <v>2000</v>
      </c>
      <c r="G6" s="48">
        <v>2</v>
      </c>
      <c r="H6" s="47">
        <f>F6*G6</f>
        <v>4000</v>
      </c>
      <c r="I6" s="47">
        <f>10*32</f>
        <v>320</v>
      </c>
      <c r="J6" s="47">
        <f>H6+I6</f>
        <v>4320</v>
      </c>
      <c r="K6" s="47">
        <f>ROUNDDOWN(J6*10.21%,0)</f>
        <v>441</v>
      </c>
      <c r="L6" s="47">
        <f>J6-K6</f>
        <v>3879</v>
      </c>
      <c r="M6" s="49" t="s">
        <v>34</v>
      </c>
      <c r="N6" s="50" t="s">
        <v>35</v>
      </c>
      <c r="O6" s="54" t="s">
        <v>37</v>
      </c>
    </row>
    <row r="7" spans="1:15" ht="48" customHeight="1">
      <c r="A7" s="9">
        <v>3</v>
      </c>
      <c r="B7" s="41"/>
      <c r="C7" s="44"/>
      <c r="D7" s="51"/>
      <c r="E7" s="52"/>
      <c r="F7" s="47"/>
      <c r="G7" s="53"/>
      <c r="H7" s="47"/>
      <c r="I7" s="47"/>
      <c r="J7" s="47"/>
      <c r="K7" s="47"/>
      <c r="L7" s="47"/>
      <c r="M7" s="49"/>
      <c r="N7" s="50"/>
    </row>
    <row r="8" spans="1:15" ht="48" customHeight="1">
      <c r="A8" s="8">
        <v>4</v>
      </c>
      <c r="B8" s="42" t="s">
        <v>30</v>
      </c>
      <c r="C8" s="44" t="s">
        <v>25</v>
      </c>
      <c r="D8" s="51" t="s">
        <v>32</v>
      </c>
      <c r="E8" s="52" t="s">
        <v>9</v>
      </c>
      <c r="F8" s="47">
        <v>5000</v>
      </c>
      <c r="G8" s="53">
        <v>1</v>
      </c>
      <c r="H8" s="47">
        <f t="shared" ref="H8:H9" si="0">F8*G8</f>
        <v>5000</v>
      </c>
      <c r="I8" s="47">
        <v>0</v>
      </c>
      <c r="J8" s="47">
        <f>H8+I8</f>
        <v>5000</v>
      </c>
      <c r="K8" s="47">
        <v>0</v>
      </c>
      <c r="L8" s="47">
        <f t="shared" ref="L8" si="1">J8-K8</f>
        <v>5000</v>
      </c>
      <c r="M8" s="49" t="s">
        <v>14</v>
      </c>
      <c r="N8" s="50" t="s">
        <v>12</v>
      </c>
      <c r="O8" s="55" t="s">
        <v>38</v>
      </c>
    </row>
    <row r="9" spans="1:15" ht="48" customHeight="1">
      <c r="A9" s="9">
        <v>5</v>
      </c>
      <c r="B9" s="43" t="s">
        <v>29</v>
      </c>
      <c r="C9" s="44" t="s">
        <v>25</v>
      </c>
      <c r="D9" s="45" t="s">
        <v>33</v>
      </c>
      <c r="E9" s="46" t="s">
        <v>9</v>
      </c>
      <c r="F9" s="47">
        <v>5000</v>
      </c>
      <c r="G9" s="53">
        <v>1</v>
      </c>
      <c r="H9" s="47">
        <f t="shared" si="0"/>
        <v>5000</v>
      </c>
      <c r="I9" s="47">
        <f>20*32</f>
        <v>640</v>
      </c>
      <c r="J9" s="47">
        <f t="shared" ref="J9" si="2">H9+I9</f>
        <v>5640</v>
      </c>
      <c r="K9" s="47">
        <v>0</v>
      </c>
      <c r="L9" s="47">
        <f>J9-K9</f>
        <v>5640</v>
      </c>
      <c r="M9" s="49" t="s">
        <v>14</v>
      </c>
      <c r="N9" s="50" t="s">
        <v>12</v>
      </c>
      <c r="O9" s="55" t="s">
        <v>38</v>
      </c>
    </row>
    <row r="10" spans="1:15" ht="48" customHeight="1">
      <c r="A10" s="8">
        <v>6</v>
      </c>
      <c r="B10" s="40"/>
      <c r="C10" s="14"/>
      <c r="D10" s="3"/>
      <c r="E10" s="2"/>
      <c r="F10" s="22"/>
      <c r="G10" s="3"/>
      <c r="H10" s="22">
        <f t="shared" ref="H10:H14" si="3">F10*G10</f>
        <v>0</v>
      </c>
      <c r="I10" s="22"/>
      <c r="J10" s="35">
        <f t="shared" ref="J10:J14" si="4">H10+I10</f>
        <v>0</v>
      </c>
      <c r="K10" s="22">
        <f t="shared" ref="K10:K14" si="5">ROUNDDOWN(J10*10.21%,0)</f>
        <v>0</v>
      </c>
      <c r="L10" s="22">
        <f t="shared" ref="L10:L14" si="6">J10-K10</f>
        <v>0</v>
      </c>
      <c r="M10" s="22"/>
      <c r="N10" s="22"/>
    </row>
    <row r="11" spans="1:15" ht="48" customHeight="1">
      <c r="A11" s="9">
        <v>7</v>
      </c>
      <c r="B11" s="40"/>
      <c r="C11" s="14"/>
      <c r="D11" s="3"/>
      <c r="E11" s="2"/>
      <c r="F11" s="22"/>
      <c r="G11" s="3"/>
      <c r="H11" s="22">
        <f t="shared" si="3"/>
        <v>0</v>
      </c>
      <c r="I11" s="22"/>
      <c r="J11" s="35">
        <f t="shared" si="4"/>
        <v>0</v>
      </c>
      <c r="K11" s="22">
        <f t="shared" si="5"/>
        <v>0</v>
      </c>
      <c r="L11" s="22">
        <f t="shared" si="6"/>
        <v>0</v>
      </c>
      <c r="M11" s="22"/>
      <c r="N11" s="22"/>
    </row>
    <row r="12" spans="1:15" ht="48" customHeight="1">
      <c r="A12" s="8">
        <v>8</v>
      </c>
      <c r="B12" s="14"/>
      <c r="C12" s="14"/>
      <c r="D12" s="3"/>
      <c r="E12" s="2"/>
      <c r="F12" s="22"/>
      <c r="G12" s="3"/>
      <c r="H12" s="22">
        <f t="shared" si="3"/>
        <v>0</v>
      </c>
      <c r="I12" s="22"/>
      <c r="J12" s="35">
        <f t="shared" si="4"/>
        <v>0</v>
      </c>
      <c r="K12" s="22">
        <f t="shared" si="5"/>
        <v>0</v>
      </c>
      <c r="L12" s="22">
        <f t="shared" si="6"/>
        <v>0</v>
      </c>
      <c r="M12" s="22"/>
      <c r="N12" s="22"/>
    </row>
    <row r="13" spans="1:15" ht="48" customHeight="1">
      <c r="A13" s="9">
        <v>9</v>
      </c>
      <c r="B13" s="14"/>
      <c r="C13" s="14"/>
      <c r="D13" s="3"/>
      <c r="E13" s="2"/>
      <c r="F13" s="22"/>
      <c r="G13" s="3"/>
      <c r="H13" s="22">
        <f t="shared" si="3"/>
        <v>0</v>
      </c>
      <c r="I13" s="22"/>
      <c r="J13" s="35">
        <f t="shared" si="4"/>
        <v>0</v>
      </c>
      <c r="K13" s="22">
        <f t="shared" si="5"/>
        <v>0</v>
      </c>
      <c r="L13" s="22">
        <f t="shared" si="6"/>
        <v>0</v>
      </c>
      <c r="M13" s="22"/>
      <c r="N13" s="22"/>
    </row>
    <row r="14" spans="1:15" ht="48" customHeight="1" thickBot="1">
      <c r="A14" s="8">
        <v>10</v>
      </c>
      <c r="B14" s="14"/>
      <c r="C14" s="14"/>
      <c r="D14" s="3"/>
      <c r="E14" s="2"/>
      <c r="F14" s="22"/>
      <c r="G14" s="3"/>
      <c r="H14" s="22">
        <f t="shared" si="3"/>
        <v>0</v>
      </c>
      <c r="I14" s="22"/>
      <c r="J14" s="35">
        <f t="shared" si="4"/>
        <v>0</v>
      </c>
      <c r="K14" s="22">
        <f t="shared" si="5"/>
        <v>0</v>
      </c>
      <c r="L14" s="22">
        <f t="shared" si="6"/>
        <v>0</v>
      </c>
      <c r="M14" s="22"/>
      <c r="N14" s="22"/>
    </row>
    <row r="15" spans="1:15" ht="37.5" customHeight="1" thickBot="1">
      <c r="G15" s="21" t="s">
        <v>8</v>
      </c>
      <c r="H15" s="31"/>
      <c r="I15" s="31"/>
      <c r="J15" s="31"/>
      <c r="K15" s="31"/>
      <c r="L15" s="31"/>
      <c r="M15" s="25"/>
      <c r="N15" s="25"/>
    </row>
    <row r="17" spans="3:14">
      <c r="C17" s="61" t="s">
        <v>21</v>
      </c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</row>
    <row r="18" spans="3:14">
      <c r="C18" s="61" t="s">
        <v>22</v>
      </c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</row>
  </sheetData>
  <mergeCells count="4">
    <mergeCell ref="M4:N4"/>
    <mergeCell ref="C17:N17"/>
    <mergeCell ref="C18:N18"/>
    <mergeCell ref="C3:G3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6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R18"/>
  <sheetViews>
    <sheetView tabSelected="1" view="pageBreakPreview" topLeftCell="B1" zoomScaleNormal="100" zoomScaleSheetLayoutView="100" workbookViewId="0">
      <selection activeCell="Y10" sqref="Y10"/>
    </sheetView>
  </sheetViews>
  <sheetFormatPr defaultRowHeight="13.5"/>
  <cols>
    <col min="1" max="2" width="3.25" customWidth="1"/>
    <col min="3" max="3" width="6.875" customWidth="1"/>
    <col min="4" max="5" width="21.375" customWidth="1"/>
    <col min="6" max="6" width="39.625" customWidth="1"/>
    <col min="7" max="7" width="15" customWidth="1"/>
    <col min="8" max="8" width="8" customWidth="1"/>
    <col min="9" max="9" width="13.875" customWidth="1"/>
    <col min="10" max="10" width="14.375" customWidth="1"/>
    <col min="11" max="11" width="16.625" customWidth="1"/>
    <col min="12" max="12" width="9.5" customWidth="1"/>
    <col min="13" max="13" width="13.875" customWidth="1"/>
  </cols>
  <sheetData>
    <row r="1" spans="1:18" ht="42" customHeight="1">
      <c r="D1" s="26" t="s">
        <v>15</v>
      </c>
      <c r="E1" s="28" t="s">
        <v>17</v>
      </c>
      <c r="F1" s="29" t="s">
        <v>18</v>
      </c>
      <c r="G1" s="56"/>
      <c r="H1" s="56"/>
      <c r="I1" s="56"/>
      <c r="J1" s="56"/>
      <c r="K1" s="56"/>
      <c r="L1" s="56"/>
      <c r="M1" s="56"/>
      <c r="N1" s="56"/>
    </row>
    <row r="2" spans="1:18" ht="26.25" customHeight="1">
      <c r="D2" s="1" t="s">
        <v>13</v>
      </c>
      <c r="G2" s="1"/>
      <c r="H2" s="1"/>
      <c r="I2" s="1"/>
      <c r="J2" s="1"/>
      <c r="K2" s="1"/>
      <c r="L2" s="1"/>
      <c r="M2" s="1"/>
    </row>
    <row r="3" spans="1:18" ht="28.5" customHeight="1" thickBot="1">
      <c r="A3" s="1"/>
      <c r="B3" s="1"/>
      <c r="C3" s="1"/>
      <c r="D3" s="17" t="s">
        <v>0</v>
      </c>
      <c r="F3" s="1"/>
      <c r="G3" s="1"/>
      <c r="H3" s="1"/>
      <c r="I3" s="1"/>
      <c r="J3" s="1"/>
      <c r="K3" s="1"/>
      <c r="L3" s="1"/>
      <c r="M3" s="1"/>
      <c r="O3" s="30"/>
    </row>
    <row r="4" spans="1:18" ht="21" customHeight="1" thickBot="1">
      <c r="A4" s="6" t="s">
        <v>1</v>
      </c>
      <c r="B4" s="37" t="s">
        <v>23</v>
      </c>
      <c r="C4" s="16" t="s">
        <v>24</v>
      </c>
      <c r="D4" s="16" t="s">
        <v>2</v>
      </c>
      <c r="E4" s="7" t="s">
        <v>3</v>
      </c>
      <c r="F4" s="7" t="s">
        <v>4</v>
      </c>
      <c r="G4" s="7" t="s">
        <v>5</v>
      </c>
      <c r="H4" s="27" t="s">
        <v>16</v>
      </c>
      <c r="I4" s="20" t="s">
        <v>6</v>
      </c>
      <c r="J4" s="18" t="s">
        <v>10</v>
      </c>
      <c r="K4" s="19" t="s">
        <v>7</v>
      </c>
      <c r="L4" s="59" t="s">
        <v>11</v>
      </c>
      <c r="M4" s="60"/>
    </row>
    <row r="5" spans="1:18" ht="48" customHeight="1">
      <c r="A5" s="8">
        <v>1</v>
      </c>
      <c r="B5" s="13">
        <v>1</v>
      </c>
      <c r="C5" s="13"/>
      <c r="D5" s="13"/>
      <c r="E5" s="4"/>
      <c r="F5" s="5"/>
      <c r="G5" s="22"/>
      <c r="H5" s="4"/>
      <c r="I5" s="22">
        <f>G5*H5</f>
        <v>0</v>
      </c>
      <c r="J5" s="22">
        <f>ROUNDDOWN(I5*10.21%,0)</f>
        <v>0</v>
      </c>
      <c r="K5" s="22">
        <f>I5-J5</f>
        <v>0</v>
      </c>
      <c r="L5" s="22"/>
      <c r="M5" s="22"/>
      <c r="O5" s="30"/>
    </row>
    <row r="6" spans="1:18" ht="48" customHeight="1">
      <c r="A6" s="9">
        <v>2</v>
      </c>
      <c r="B6" s="14">
        <v>2</v>
      </c>
      <c r="C6" s="14"/>
      <c r="D6" s="14"/>
      <c r="E6" s="3"/>
      <c r="F6" s="2"/>
      <c r="G6" s="22"/>
      <c r="H6" s="3"/>
      <c r="I6" s="22">
        <f t="shared" ref="I6:I14" si="0">G6*H6</f>
        <v>0</v>
      </c>
      <c r="J6" s="22">
        <f t="shared" ref="J6:J14" si="1">ROUNDDOWN(I6*10.21%,0)</f>
        <v>0</v>
      </c>
      <c r="K6" s="22">
        <f t="shared" ref="K6:K14" si="2">I6-J6</f>
        <v>0</v>
      </c>
      <c r="L6" s="22"/>
      <c r="M6" s="22"/>
    </row>
    <row r="7" spans="1:18" ht="48" customHeight="1">
      <c r="A7" s="9">
        <v>3</v>
      </c>
      <c r="B7" s="14">
        <v>3</v>
      </c>
      <c r="C7" s="14"/>
      <c r="D7" s="14"/>
      <c r="E7" s="3"/>
      <c r="F7" s="2"/>
      <c r="G7" s="22"/>
      <c r="H7" s="3"/>
      <c r="I7" s="22">
        <f t="shared" si="0"/>
        <v>0</v>
      </c>
      <c r="J7" s="22">
        <f t="shared" si="1"/>
        <v>0</v>
      </c>
      <c r="K7" s="22">
        <f t="shared" si="2"/>
        <v>0</v>
      </c>
      <c r="L7" s="22"/>
      <c r="M7" s="22"/>
    </row>
    <row r="8" spans="1:18" ht="48" customHeight="1">
      <c r="A8" s="9">
        <v>4</v>
      </c>
      <c r="B8" s="14">
        <v>4</v>
      </c>
      <c r="C8" s="14"/>
      <c r="D8" s="14"/>
      <c r="E8" s="3"/>
      <c r="F8" s="2"/>
      <c r="G8" s="22"/>
      <c r="H8" s="3"/>
      <c r="I8" s="22">
        <f t="shared" si="0"/>
        <v>0</v>
      </c>
      <c r="J8" s="22">
        <f t="shared" si="1"/>
        <v>0</v>
      </c>
      <c r="K8" s="22">
        <f t="shared" si="2"/>
        <v>0</v>
      </c>
      <c r="L8" s="22"/>
      <c r="M8" s="22"/>
    </row>
    <row r="9" spans="1:18" ht="48" customHeight="1">
      <c r="A9" s="9">
        <v>5</v>
      </c>
      <c r="B9" s="14">
        <v>5</v>
      </c>
      <c r="C9" s="14"/>
      <c r="D9" s="14"/>
      <c r="E9" s="3"/>
      <c r="F9" s="2"/>
      <c r="G9" s="22"/>
      <c r="H9" s="3"/>
      <c r="I9" s="22">
        <f t="shared" si="0"/>
        <v>0</v>
      </c>
      <c r="J9" s="22">
        <f t="shared" si="1"/>
        <v>0</v>
      </c>
      <c r="K9" s="22">
        <f t="shared" si="2"/>
        <v>0</v>
      </c>
      <c r="L9" s="22"/>
      <c r="M9" s="22"/>
    </row>
    <row r="10" spans="1:18" ht="48" customHeight="1">
      <c r="A10" s="9">
        <v>6</v>
      </c>
      <c r="B10" s="14">
        <v>6</v>
      </c>
      <c r="C10" s="14"/>
      <c r="D10" s="14"/>
      <c r="E10" s="3"/>
      <c r="F10" s="2"/>
      <c r="G10" s="22"/>
      <c r="H10" s="3"/>
      <c r="I10" s="22">
        <f t="shared" si="0"/>
        <v>0</v>
      </c>
      <c r="J10" s="22">
        <f t="shared" si="1"/>
        <v>0</v>
      </c>
      <c r="K10" s="22">
        <f t="shared" si="2"/>
        <v>0</v>
      </c>
      <c r="L10" s="22"/>
      <c r="M10" s="22"/>
    </row>
    <row r="11" spans="1:18" ht="48" customHeight="1">
      <c r="A11" s="9">
        <v>7</v>
      </c>
      <c r="B11" s="14">
        <v>7</v>
      </c>
      <c r="C11" s="14"/>
      <c r="D11" s="14"/>
      <c r="E11" s="3"/>
      <c r="F11" s="2"/>
      <c r="G11" s="22"/>
      <c r="H11" s="3"/>
      <c r="I11" s="22">
        <f t="shared" si="0"/>
        <v>0</v>
      </c>
      <c r="J11" s="22">
        <f t="shared" si="1"/>
        <v>0</v>
      </c>
      <c r="K11" s="22">
        <f t="shared" si="2"/>
        <v>0</v>
      </c>
      <c r="L11" s="22"/>
      <c r="M11" s="22"/>
      <c r="R11" s="36"/>
    </row>
    <row r="12" spans="1:18" ht="48" customHeight="1">
      <c r="A12" s="9">
        <v>8</v>
      </c>
      <c r="B12" s="14">
        <v>8</v>
      </c>
      <c r="C12" s="14"/>
      <c r="D12" s="14"/>
      <c r="E12" s="3"/>
      <c r="F12" s="2"/>
      <c r="G12" s="22"/>
      <c r="H12" s="3"/>
      <c r="I12" s="22">
        <f t="shared" si="0"/>
        <v>0</v>
      </c>
      <c r="J12" s="22">
        <f t="shared" si="1"/>
        <v>0</v>
      </c>
      <c r="K12" s="22">
        <f t="shared" si="2"/>
        <v>0</v>
      </c>
      <c r="L12" s="22"/>
      <c r="M12" s="22"/>
    </row>
    <row r="13" spans="1:18" ht="48" customHeight="1">
      <c r="A13" s="9">
        <v>9</v>
      </c>
      <c r="B13" s="14">
        <v>9</v>
      </c>
      <c r="C13" s="14"/>
      <c r="D13" s="14"/>
      <c r="E13" s="3"/>
      <c r="F13" s="2"/>
      <c r="G13" s="22"/>
      <c r="H13" s="3"/>
      <c r="I13" s="22">
        <f t="shared" si="0"/>
        <v>0</v>
      </c>
      <c r="J13" s="22">
        <f t="shared" si="1"/>
        <v>0</v>
      </c>
      <c r="K13" s="22">
        <f t="shared" si="2"/>
        <v>0</v>
      </c>
      <c r="L13" s="22"/>
      <c r="M13" s="22"/>
    </row>
    <row r="14" spans="1:18" ht="48" customHeight="1" thickBot="1">
      <c r="A14" s="10">
        <v>10</v>
      </c>
      <c r="B14" s="14">
        <v>10</v>
      </c>
      <c r="C14" s="15"/>
      <c r="D14" s="15"/>
      <c r="E14" s="11"/>
      <c r="F14" s="12"/>
      <c r="G14" s="23"/>
      <c r="H14" s="11"/>
      <c r="I14" s="24">
        <f t="shared" si="0"/>
        <v>0</v>
      </c>
      <c r="J14" s="24">
        <f t="shared" si="1"/>
        <v>0</v>
      </c>
      <c r="K14" s="24">
        <f t="shared" si="2"/>
        <v>0</v>
      </c>
      <c r="L14" s="24"/>
      <c r="M14" s="24"/>
    </row>
    <row r="15" spans="1:18" ht="37.5" customHeight="1" thickBot="1">
      <c r="A15" s="57" t="s">
        <v>8</v>
      </c>
      <c r="B15" s="57"/>
      <c r="C15" s="57"/>
      <c r="D15" s="58"/>
      <c r="E15" s="58"/>
      <c r="F15" s="58"/>
      <c r="G15" s="58"/>
      <c r="H15" s="58"/>
      <c r="I15" s="31">
        <f>SUM(I5:I14)</f>
        <v>0</v>
      </c>
      <c r="J15" s="34">
        <f>SUM(J5:J14)</f>
        <v>0</v>
      </c>
      <c r="K15" s="33">
        <f>SUM(K5:K14)</f>
        <v>0</v>
      </c>
      <c r="L15" s="32"/>
      <c r="M15" s="25"/>
    </row>
    <row r="16" spans="1:18" ht="12.75" customHeight="1"/>
    <row r="17" spans="4:13" ht="17.25" hidden="1" customHeight="1">
      <c r="D17" s="61" t="s">
        <v>21</v>
      </c>
      <c r="E17" s="61"/>
      <c r="F17" s="61"/>
      <c r="G17" s="61"/>
      <c r="H17" s="61"/>
      <c r="I17" s="61"/>
      <c r="J17" s="61"/>
      <c r="K17" s="61"/>
      <c r="L17" s="61"/>
      <c r="M17" s="61"/>
    </row>
    <row r="18" spans="4:13" ht="17.25" hidden="1" customHeight="1">
      <c r="D18" s="61" t="s">
        <v>22</v>
      </c>
      <c r="E18" s="61"/>
      <c r="F18" s="61"/>
      <c r="G18" s="61"/>
      <c r="H18" s="61"/>
      <c r="I18" s="61"/>
      <c r="J18" s="61"/>
      <c r="K18" s="61"/>
      <c r="L18" s="61"/>
      <c r="M18" s="61"/>
    </row>
  </sheetData>
  <mergeCells count="5">
    <mergeCell ref="G1:N1"/>
    <mergeCell ref="A15:H15"/>
    <mergeCell ref="L4:M4"/>
    <mergeCell ref="D17:M17"/>
    <mergeCell ref="D18:M18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1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4B1B79-370E-4976-80C5-821EE13902A4}">
  <sheetPr>
    <tabColor rgb="FF92D050"/>
    <pageSetUpPr fitToPage="1"/>
  </sheetPr>
  <dimension ref="A1:P18"/>
  <sheetViews>
    <sheetView view="pageBreakPreview" topLeftCell="A7" zoomScaleNormal="100" zoomScaleSheetLayoutView="100" workbookViewId="0">
      <selection activeCell="Y10" sqref="Y10"/>
    </sheetView>
  </sheetViews>
  <sheetFormatPr defaultRowHeight="13.5"/>
  <cols>
    <col min="1" max="1" width="3.25" customWidth="1"/>
    <col min="2" max="2" width="6.125" customWidth="1"/>
    <col min="3" max="4" width="21.375" customWidth="1"/>
    <col min="5" max="5" width="39.625" customWidth="1"/>
    <col min="6" max="6" width="15" customWidth="1"/>
    <col min="7" max="7" width="8" customWidth="1"/>
    <col min="8" max="10" width="13.875" customWidth="1"/>
    <col min="11" max="11" width="14.375" customWidth="1"/>
    <col min="12" max="12" width="16.625" customWidth="1"/>
    <col min="13" max="13" width="9.5" customWidth="1"/>
    <col min="14" max="14" width="13.875" customWidth="1"/>
  </cols>
  <sheetData>
    <row r="1" spans="1:16" ht="42" customHeight="1">
      <c r="C1" s="26" t="s">
        <v>15</v>
      </c>
      <c r="D1" s="28" t="s">
        <v>17</v>
      </c>
      <c r="E1" s="29" t="s">
        <v>18</v>
      </c>
      <c r="F1" s="56"/>
      <c r="G1" s="56"/>
      <c r="H1" s="56"/>
      <c r="I1" s="56"/>
      <c r="J1" s="56"/>
      <c r="K1" s="56"/>
      <c r="L1" s="56"/>
      <c r="M1" s="56"/>
      <c r="N1" s="56"/>
      <c r="O1" s="56"/>
    </row>
    <row r="2" spans="1:16" ht="26.25" customHeight="1">
      <c r="C2" s="1"/>
      <c r="F2" s="1"/>
      <c r="G2" s="1"/>
      <c r="H2" s="1"/>
      <c r="I2" s="1"/>
      <c r="J2" s="1"/>
      <c r="K2" s="1"/>
      <c r="L2" s="1"/>
      <c r="M2" s="1"/>
      <c r="N2" s="1"/>
    </row>
    <row r="3" spans="1:16" ht="28.5" customHeight="1" thickBot="1">
      <c r="A3" s="1"/>
      <c r="B3" s="1"/>
      <c r="C3" s="17" t="s">
        <v>0</v>
      </c>
      <c r="E3" s="1"/>
      <c r="F3" s="1"/>
      <c r="G3" s="1"/>
      <c r="H3" s="1"/>
      <c r="I3" s="1"/>
      <c r="J3" s="1"/>
      <c r="K3" s="1"/>
      <c r="L3" s="1"/>
      <c r="M3" s="1"/>
      <c r="N3" s="1"/>
      <c r="P3" s="30"/>
    </row>
    <row r="4" spans="1:16" ht="21" customHeight="1" thickBot="1">
      <c r="A4" s="6" t="s">
        <v>1</v>
      </c>
      <c r="B4" s="16" t="s">
        <v>24</v>
      </c>
      <c r="C4" s="16" t="s">
        <v>2</v>
      </c>
      <c r="D4" s="7" t="s">
        <v>3</v>
      </c>
      <c r="E4" s="7" t="s">
        <v>4</v>
      </c>
      <c r="F4" s="7" t="s">
        <v>5</v>
      </c>
      <c r="G4" s="27" t="s">
        <v>16</v>
      </c>
      <c r="H4" s="20" t="s">
        <v>6</v>
      </c>
      <c r="I4" s="20" t="s">
        <v>19</v>
      </c>
      <c r="J4" s="20" t="s">
        <v>20</v>
      </c>
      <c r="K4" s="18" t="s">
        <v>10</v>
      </c>
      <c r="L4" s="19" t="s">
        <v>7</v>
      </c>
      <c r="M4" s="59" t="s">
        <v>11</v>
      </c>
      <c r="N4" s="60"/>
    </row>
    <row r="5" spans="1:16" ht="48" customHeight="1">
      <c r="A5" s="8">
        <v>1</v>
      </c>
      <c r="B5" s="13"/>
      <c r="C5" s="13"/>
      <c r="D5" s="4"/>
      <c r="E5" s="5"/>
      <c r="F5" s="22"/>
      <c r="G5" s="4"/>
      <c r="H5" s="22">
        <f>F5*G5</f>
        <v>0</v>
      </c>
      <c r="I5" s="22"/>
      <c r="J5" s="22">
        <f>H5+I5</f>
        <v>0</v>
      </c>
      <c r="K5" s="22">
        <f>ROUNDDOWN(J5*10.21%,0)</f>
        <v>0</v>
      </c>
      <c r="L5" s="22">
        <f>J5-K5</f>
        <v>0</v>
      </c>
      <c r="M5" s="22"/>
      <c r="N5" s="22"/>
      <c r="P5" s="30"/>
    </row>
    <row r="6" spans="1:16" ht="48" customHeight="1">
      <c r="A6" s="9">
        <v>2</v>
      </c>
      <c r="B6" s="14"/>
      <c r="C6" s="14"/>
      <c r="D6" s="3"/>
      <c r="E6" s="2"/>
      <c r="F6" s="22"/>
      <c r="G6" s="3"/>
      <c r="H6" s="22">
        <f t="shared" ref="H6:H14" si="0">F6*G6</f>
        <v>0</v>
      </c>
      <c r="I6" s="22"/>
      <c r="J6" s="22">
        <f t="shared" ref="J6:J14" si="1">H6+I6</f>
        <v>0</v>
      </c>
      <c r="K6" s="22">
        <f>ROUNDDOWN(J6*10.21%,0)</f>
        <v>0</v>
      </c>
      <c r="L6" s="22">
        <f t="shared" ref="L6:L14" si="2">J6-K6</f>
        <v>0</v>
      </c>
      <c r="M6" s="22"/>
      <c r="N6" s="22"/>
    </row>
    <row r="7" spans="1:16" ht="48" customHeight="1">
      <c r="A7" s="9">
        <v>3</v>
      </c>
      <c r="B7" s="14"/>
      <c r="C7" s="14"/>
      <c r="D7" s="3"/>
      <c r="E7" s="2"/>
      <c r="F7" s="22"/>
      <c r="G7" s="3"/>
      <c r="H7" s="22">
        <f t="shared" si="0"/>
        <v>0</v>
      </c>
      <c r="I7" s="22"/>
      <c r="J7" s="22">
        <f t="shared" si="1"/>
        <v>0</v>
      </c>
      <c r="K7" s="22">
        <f t="shared" ref="K7:K14" si="3">ROUNDDOWN(J7*10.21%,0)</f>
        <v>0</v>
      </c>
      <c r="L7" s="22">
        <f t="shared" si="2"/>
        <v>0</v>
      </c>
      <c r="M7" s="22"/>
      <c r="N7" s="22"/>
    </row>
    <row r="8" spans="1:16" ht="48" customHeight="1">
      <c r="A8" s="9">
        <v>4</v>
      </c>
      <c r="B8" s="14"/>
      <c r="C8" s="14"/>
      <c r="D8" s="3"/>
      <c r="E8" s="2"/>
      <c r="F8" s="22"/>
      <c r="G8" s="3"/>
      <c r="H8" s="22">
        <f t="shared" si="0"/>
        <v>0</v>
      </c>
      <c r="I8" s="22"/>
      <c r="J8" s="22">
        <f t="shared" si="1"/>
        <v>0</v>
      </c>
      <c r="K8" s="22">
        <f t="shared" si="3"/>
        <v>0</v>
      </c>
      <c r="L8" s="22">
        <f t="shared" si="2"/>
        <v>0</v>
      </c>
      <c r="M8" s="22"/>
      <c r="N8" s="22"/>
    </row>
    <row r="9" spans="1:16" ht="48" customHeight="1">
      <c r="A9" s="9">
        <v>5</v>
      </c>
      <c r="B9" s="14"/>
      <c r="C9" s="14"/>
      <c r="D9" s="3"/>
      <c r="E9" s="2"/>
      <c r="F9" s="22"/>
      <c r="G9" s="3"/>
      <c r="H9" s="22">
        <f t="shared" si="0"/>
        <v>0</v>
      </c>
      <c r="I9" s="22"/>
      <c r="J9" s="22">
        <f t="shared" si="1"/>
        <v>0</v>
      </c>
      <c r="K9" s="22">
        <f t="shared" si="3"/>
        <v>0</v>
      </c>
      <c r="L9" s="22">
        <f t="shared" si="2"/>
        <v>0</v>
      </c>
      <c r="M9" s="22"/>
      <c r="N9" s="22"/>
    </row>
    <row r="10" spans="1:16" ht="48" customHeight="1">
      <c r="A10" s="9">
        <v>6</v>
      </c>
      <c r="B10" s="14"/>
      <c r="C10" s="14"/>
      <c r="D10" s="3"/>
      <c r="E10" s="2"/>
      <c r="F10" s="22"/>
      <c r="G10" s="3"/>
      <c r="H10" s="22">
        <f t="shared" si="0"/>
        <v>0</v>
      </c>
      <c r="I10" s="22"/>
      <c r="J10" s="22">
        <f t="shared" si="1"/>
        <v>0</v>
      </c>
      <c r="K10" s="22">
        <f t="shared" si="3"/>
        <v>0</v>
      </c>
      <c r="L10" s="22">
        <f t="shared" si="2"/>
        <v>0</v>
      </c>
      <c r="M10" s="22"/>
      <c r="N10" s="22"/>
    </row>
    <row r="11" spans="1:16" ht="48" customHeight="1">
      <c r="A11" s="9">
        <v>7</v>
      </c>
      <c r="B11" s="14"/>
      <c r="C11" s="14"/>
      <c r="D11" s="3"/>
      <c r="E11" s="2"/>
      <c r="F11" s="22"/>
      <c r="G11" s="3"/>
      <c r="H11" s="22">
        <f t="shared" si="0"/>
        <v>0</v>
      </c>
      <c r="I11" s="22"/>
      <c r="J11" s="22">
        <f t="shared" si="1"/>
        <v>0</v>
      </c>
      <c r="K11" s="22">
        <f t="shared" si="3"/>
        <v>0</v>
      </c>
      <c r="L11" s="22">
        <f t="shared" si="2"/>
        <v>0</v>
      </c>
      <c r="M11" s="22"/>
      <c r="N11" s="22"/>
    </row>
    <row r="12" spans="1:16" ht="48" customHeight="1">
      <c r="A12" s="9">
        <v>8</v>
      </c>
      <c r="B12" s="14"/>
      <c r="C12" s="14"/>
      <c r="D12" s="3"/>
      <c r="E12" s="2"/>
      <c r="F12" s="22"/>
      <c r="G12" s="3"/>
      <c r="H12" s="22">
        <f t="shared" si="0"/>
        <v>0</v>
      </c>
      <c r="I12" s="22"/>
      <c r="J12" s="22">
        <f t="shared" si="1"/>
        <v>0</v>
      </c>
      <c r="K12" s="22">
        <f t="shared" si="3"/>
        <v>0</v>
      </c>
      <c r="L12" s="22">
        <f t="shared" si="2"/>
        <v>0</v>
      </c>
      <c r="M12" s="22"/>
      <c r="N12" s="22"/>
    </row>
    <row r="13" spans="1:16" ht="48" customHeight="1">
      <c r="A13" s="9">
        <v>9</v>
      </c>
      <c r="B13" s="14"/>
      <c r="C13" s="14"/>
      <c r="D13" s="3"/>
      <c r="E13" s="2"/>
      <c r="F13" s="22"/>
      <c r="G13" s="3"/>
      <c r="H13" s="22">
        <f t="shared" si="0"/>
        <v>0</v>
      </c>
      <c r="I13" s="22"/>
      <c r="J13" s="22">
        <f t="shared" si="1"/>
        <v>0</v>
      </c>
      <c r="K13" s="22">
        <f t="shared" si="3"/>
        <v>0</v>
      </c>
      <c r="L13" s="22">
        <f t="shared" si="2"/>
        <v>0</v>
      </c>
      <c r="M13" s="22"/>
      <c r="N13" s="22"/>
    </row>
    <row r="14" spans="1:16" ht="48" customHeight="1" thickBot="1">
      <c r="A14" s="10">
        <v>10</v>
      </c>
      <c r="B14" s="15"/>
      <c r="C14" s="15"/>
      <c r="D14" s="11"/>
      <c r="E14" s="12"/>
      <c r="F14" s="23"/>
      <c r="G14" s="11"/>
      <c r="H14" s="24">
        <f t="shared" si="0"/>
        <v>0</v>
      </c>
      <c r="I14" s="24"/>
      <c r="J14" s="22">
        <f t="shared" si="1"/>
        <v>0</v>
      </c>
      <c r="K14" s="24">
        <f t="shared" si="3"/>
        <v>0</v>
      </c>
      <c r="L14" s="24">
        <f t="shared" si="2"/>
        <v>0</v>
      </c>
      <c r="M14" s="24"/>
      <c r="N14" s="24"/>
    </row>
    <row r="15" spans="1:16" ht="37.5" customHeight="1" thickBot="1">
      <c r="A15" s="57" t="s">
        <v>8</v>
      </c>
      <c r="B15" s="57"/>
      <c r="C15" s="58"/>
      <c r="D15" s="58"/>
      <c r="E15" s="58"/>
      <c r="F15" s="58"/>
      <c r="G15" s="58"/>
      <c r="H15" s="31">
        <f>SUM(H5:H14)</f>
        <v>0</v>
      </c>
      <c r="I15" s="31">
        <f t="shared" ref="I15" si="4">SUM(I5:I14)</f>
        <v>0</v>
      </c>
      <c r="J15" s="31">
        <f>SUM(J5:J14)</f>
        <v>0</v>
      </c>
      <c r="K15" s="34">
        <f>SUM(K5:K14)</f>
        <v>0</v>
      </c>
      <c r="L15" s="33">
        <f>SUM(L5:L14)</f>
        <v>0</v>
      </c>
      <c r="M15" s="32"/>
      <c r="N15" s="25"/>
    </row>
    <row r="17" spans="3:14" ht="19.5" hidden="1" customHeight="1">
      <c r="C17" s="61" t="s">
        <v>21</v>
      </c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</row>
    <row r="18" spans="3:14" ht="19.5" hidden="1" customHeight="1">
      <c r="C18" s="61" t="s">
        <v>22</v>
      </c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</row>
  </sheetData>
  <mergeCells count="5">
    <mergeCell ref="F1:O1"/>
    <mergeCell ref="M4:N4"/>
    <mergeCell ref="A15:G15"/>
    <mergeCell ref="C18:N18"/>
    <mergeCell ref="C17:N17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63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記載例</vt:lpstr>
      <vt:lpstr>1.【講師謝金受領書（謝金のみの場合）】</vt:lpstr>
      <vt:lpstr>2.【講師謝金受領書（旅費も発生する場合）】</vt:lpstr>
      <vt:lpstr>'1.【講師謝金受領書（謝金のみの場合）】'!Print_Area</vt:lpstr>
      <vt:lpstr>'2.【講師謝金受領書（旅費も発生する場合）】'!Print_Area</vt:lpstr>
      <vt:lpstr>記載例!Print_Area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2024-04-22T06:43:16Z</dcterms:modified>
  <cp:category/>
  <cp:contentStatus/>
</cp:coreProperties>
</file>