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5_スポーツ選手強化対策事業\R７年度\"/>
    </mc:Choice>
  </mc:AlternateContent>
  <xr:revisionPtr revIDLastSave="0" documentId="13_ncr:1_{C17D200D-F4A0-4CF3-BE25-033EA9CEACC4}" xr6:coauthVersionLast="47" xr6:coauthVersionMax="47" xr10:uidLastSave="{00000000-0000-0000-0000-000000000000}"/>
  <bookViews>
    <workbookView xWindow="345" yWindow="150" windowWidth="23400" windowHeight="20970" xr2:uid="{00000000-000D-0000-FFFF-FFFF00000000}"/>
  </bookViews>
  <sheets>
    <sheet name="宿泊費確認票" sheetId="1" r:id="rId1"/>
    <sheet name="Sheet2" sheetId="2" r:id="rId2"/>
    <sheet name="Sheet3" sheetId="3" r:id="rId3"/>
  </sheets>
  <definedNames>
    <definedName name="_xlnm.Print_Area" localSheetId="0">宿泊費確認票!$A$1:$X$27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S6" i="1"/>
  <c r="Q6" i="1"/>
  <c r="O6" i="1"/>
  <c r="M6" i="1"/>
  <c r="L6" i="1"/>
  <c r="K6" i="1"/>
  <c r="N6" i="1" s="1" a="1"/>
  <c r="N6" i="1" s="1"/>
  <c r="I6" i="1"/>
  <c r="H6" i="1"/>
  <c r="G6" i="1"/>
  <c r="J6" i="1" s="1" a="1"/>
  <c r="J6" i="1" s="1"/>
  <c r="V5" i="1"/>
  <c r="R5" i="1"/>
  <c r="N5" i="1"/>
  <c r="J5" i="1"/>
  <c r="U24" i="1"/>
  <c r="S24" i="1"/>
  <c r="Q24" i="1"/>
  <c r="P24" i="1"/>
  <c r="O24" i="1"/>
  <c r="M24" i="1"/>
  <c r="L24" i="1"/>
  <c r="K24" i="1"/>
  <c r="N24" i="1" s="1" a="1"/>
  <c r="N24" i="1" s="1"/>
  <c r="I24" i="1"/>
  <c r="H24" i="1"/>
  <c r="G24" i="1"/>
  <c r="J24" i="1" s="1" a="1"/>
  <c r="J24" i="1" s="1"/>
  <c r="E24" i="1"/>
  <c r="D24" i="1"/>
  <c r="F24" i="1" s="1" a="1"/>
  <c r="F24" i="1" s="1"/>
  <c r="C24" i="1"/>
  <c r="V23" i="1"/>
  <c r="R23" i="1"/>
  <c r="R24" i="1" s="1" a="1"/>
  <c r="R24" i="1" s="1"/>
  <c r="N23" i="1"/>
  <c r="J23" i="1"/>
  <c r="F23" i="1"/>
  <c r="U22" i="1"/>
  <c r="S22" i="1"/>
  <c r="Q22" i="1"/>
  <c r="P22" i="1"/>
  <c r="O22" i="1"/>
  <c r="M22" i="1"/>
  <c r="K22" i="1"/>
  <c r="I22" i="1"/>
  <c r="G22" i="1"/>
  <c r="E22" i="1"/>
  <c r="C22" i="1"/>
  <c r="V21" i="1"/>
  <c r="R21" i="1"/>
  <c r="R22" i="1" s="1" a="1"/>
  <c r="R22" i="1" s="1"/>
  <c r="N21" i="1"/>
  <c r="J21" i="1"/>
  <c r="F21" i="1"/>
  <c r="D22" i="1" s="1"/>
  <c r="U20" i="1"/>
  <c r="S20" i="1"/>
  <c r="Q20" i="1"/>
  <c r="P20" i="1"/>
  <c r="O20" i="1"/>
  <c r="M20" i="1"/>
  <c r="L20" i="1"/>
  <c r="K20" i="1"/>
  <c r="N20" i="1" s="1" a="1"/>
  <c r="N20" i="1" s="1"/>
  <c r="I20" i="1"/>
  <c r="H20" i="1"/>
  <c r="G20" i="1"/>
  <c r="J20" i="1" s="1" a="1"/>
  <c r="J20" i="1" s="1"/>
  <c r="E20" i="1"/>
  <c r="D20" i="1"/>
  <c r="F20" i="1" s="1" a="1"/>
  <c r="F20" i="1" s="1"/>
  <c r="C20" i="1"/>
  <c r="V19" i="1"/>
  <c r="R19" i="1"/>
  <c r="R20" i="1" s="1" a="1"/>
  <c r="R20" i="1" s="1"/>
  <c r="N19" i="1"/>
  <c r="J19" i="1"/>
  <c r="F19" i="1"/>
  <c r="U18" i="1"/>
  <c r="S18" i="1"/>
  <c r="Q18" i="1"/>
  <c r="P18" i="1"/>
  <c r="O18" i="1"/>
  <c r="M18" i="1"/>
  <c r="K18" i="1"/>
  <c r="I18" i="1"/>
  <c r="G18" i="1"/>
  <c r="E18" i="1"/>
  <c r="C18" i="1"/>
  <c r="V17" i="1"/>
  <c r="R17" i="1"/>
  <c r="R18" i="1" s="1" a="1"/>
  <c r="R18" i="1" s="1"/>
  <c r="N17" i="1"/>
  <c r="J17" i="1"/>
  <c r="F17" i="1"/>
  <c r="D18" i="1" s="1"/>
  <c r="U16" i="1"/>
  <c r="S16" i="1"/>
  <c r="Q16" i="1"/>
  <c r="P16" i="1"/>
  <c r="O16" i="1"/>
  <c r="M16" i="1"/>
  <c r="L16" i="1"/>
  <c r="K16" i="1"/>
  <c r="N16" i="1" s="1" a="1"/>
  <c r="N16" i="1" s="1"/>
  <c r="I16" i="1"/>
  <c r="H16" i="1"/>
  <c r="G16" i="1"/>
  <c r="J16" i="1" s="1" a="1"/>
  <c r="J16" i="1" s="1"/>
  <c r="E16" i="1"/>
  <c r="D16" i="1"/>
  <c r="F16" i="1" s="1" a="1"/>
  <c r="F16" i="1" s="1"/>
  <c r="C16" i="1"/>
  <c r="V15" i="1"/>
  <c r="R15" i="1"/>
  <c r="R16" i="1" s="1" a="1"/>
  <c r="R16" i="1" s="1"/>
  <c r="N15" i="1"/>
  <c r="J15" i="1"/>
  <c r="F15" i="1"/>
  <c r="U14" i="1"/>
  <c r="S14" i="1"/>
  <c r="Q14" i="1"/>
  <c r="P14" i="1"/>
  <c r="O14" i="1"/>
  <c r="M14" i="1"/>
  <c r="K14" i="1"/>
  <c r="I14" i="1"/>
  <c r="G14" i="1"/>
  <c r="E14" i="1"/>
  <c r="C14" i="1"/>
  <c r="V13" i="1"/>
  <c r="T14" i="1" s="1"/>
  <c r="R13" i="1"/>
  <c r="R14" i="1" s="1" a="1"/>
  <c r="R14" i="1" s="1"/>
  <c r="N13" i="1"/>
  <c r="J13" i="1"/>
  <c r="F13" i="1"/>
  <c r="D14" i="1" s="1"/>
  <c r="U12" i="1"/>
  <c r="S12" i="1"/>
  <c r="Q12" i="1"/>
  <c r="P12" i="1"/>
  <c r="O12" i="1"/>
  <c r="M12" i="1"/>
  <c r="L12" i="1"/>
  <c r="K12" i="1"/>
  <c r="N12" i="1" s="1" a="1"/>
  <c r="N12" i="1" s="1"/>
  <c r="I12" i="1"/>
  <c r="H12" i="1"/>
  <c r="G12" i="1"/>
  <c r="J12" i="1" s="1" a="1"/>
  <c r="J12" i="1" s="1"/>
  <c r="E12" i="1"/>
  <c r="D12" i="1"/>
  <c r="C12" i="1"/>
  <c r="F12" i="1" s="1" a="1"/>
  <c r="F12" i="1" s="1"/>
  <c r="V11" i="1"/>
  <c r="R11" i="1"/>
  <c r="R12" i="1" s="1" a="1"/>
  <c r="R12" i="1" s="1"/>
  <c r="N11" i="1"/>
  <c r="J11" i="1"/>
  <c r="F11" i="1"/>
  <c r="U10" i="1"/>
  <c r="S10" i="1"/>
  <c r="Q10" i="1"/>
  <c r="P10" i="1"/>
  <c r="O10" i="1"/>
  <c r="M10" i="1"/>
  <c r="K10" i="1"/>
  <c r="I10" i="1"/>
  <c r="G10" i="1"/>
  <c r="E10" i="1"/>
  <c r="C10" i="1"/>
  <c r="V9" i="1"/>
  <c r="R9" i="1"/>
  <c r="R10" i="1" s="1" a="1"/>
  <c r="R10" i="1" s="1"/>
  <c r="N9" i="1"/>
  <c r="J9" i="1"/>
  <c r="F9" i="1"/>
  <c r="U8" i="1"/>
  <c r="S8" i="1"/>
  <c r="Q8" i="1"/>
  <c r="P8" i="1"/>
  <c r="O8" i="1"/>
  <c r="M8" i="1"/>
  <c r="L8" i="1"/>
  <c r="K8" i="1"/>
  <c r="N8" i="1" s="1" a="1"/>
  <c r="N8" i="1" s="1"/>
  <c r="I8" i="1"/>
  <c r="H8" i="1"/>
  <c r="G8" i="1"/>
  <c r="J8" i="1" s="1" a="1"/>
  <c r="J8" i="1" s="1"/>
  <c r="E8" i="1"/>
  <c r="D8" i="1"/>
  <c r="C8" i="1"/>
  <c r="F8" i="1" s="1" a="1"/>
  <c r="F8" i="1" s="1"/>
  <c r="V7" i="1"/>
  <c r="R7" i="1"/>
  <c r="R8" i="1" s="1" a="1"/>
  <c r="R8" i="1" s="1"/>
  <c r="N7" i="1"/>
  <c r="J7" i="1"/>
  <c r="F7" i="1"/>
  <c r="F5" i="1"/>
  <c r="E6" i="1"/>
  <c r="C6" i="1"/>
  <c r="U25" i="1"/>
  <c r="T25" i="1"/>
  <c r="S25" i="1"/>
  <c r="Q25" i="1"/>
  <c r="P25" i="1"/>
  <c r="O25" i="1"/>
  <c r="M25" i="1"/>
  <c r="L25" i="1"/>
  <c r="K25" i="1"/>
  <c r="I25" i="1"/>
  <c r="H25" i="1"/>
  <c r="G25" i="1"/>
  <c r="D25" i="1"/>
  <c r="E25" i="1"/>
  <c r="C25" i="1"/>
  <c r="X25" i="1"/>
  <c r="P6" i="1" l="1"/>
  <c r="R6" i="1" s="1" a="1"/>
  <c r="R6" i="1" s="1"/>
  <c r="T6" i="1"/>
  <c r="V6" i="1" s="1" a="1"/>
  <c r="V6" i="1" s="1"/>
  <c r="J14" i="1" a="1"/>
  <c r="J14" i="1" s="1"/>
  <c r="J10" i="1" a="1"/>
  <c r="J10" i="1" s="1"/>
  <c r="V10" i="1" a="1"/>
  <c r="V10" i="1" s="1"/>
  <c r="V8" i="1" a="1"/>
  <c r="V8" i="1" s="1"/>
  <c r="J18" i="1" a="1"/>
  <c r="J18" i="1" s="1"/>
  <c r="V18" i="1" a="1"/>
  <c r="V18" i="1" s="1"/>
  <c r="V16" i="1" a="1"/>
  <c r="V16" i="1" s="1"/>
  <c r="W21" i="1"/>
  <c r="D10" i="1"/>
  <c r="F10" i="1" s="1" a="1"/>
  <c r="F10" i="1" s="1"/>
  <c r="T22" i="1"/>
  <c r="V22" i="1" s="1" a="1"/>
  <c r="V22" i="1" s="1"/>
  <c r="F14" i="1" a="1"/>
  <c r="F14" i="1" s="1"/>
  <c r="V14" i="1" a="1"/>
  <c r="V14" i="1" s="1"/>
  <c r="F18" i="1" a="1"/>
  <c r="F18" i="1" s="1"/>
  <c r="F22" i="1" a="1"/>
  <c r="F22" i="1" s="1"/>
  <c r="H14" i="1"/>
  <c r="H22" i="1"/>
  <c r="J22" i="1" s="1" a="1"/>
  <c r="J22" i="1" s="1"/>
  <c r="T10" i="1"/>
  <c r="T18" i="1"/>
  <c r="H10" i="1"/>
  <c r="H18" i="1"/>
  <c r="T8" i="1"/>
  <c r="L10" i="1"/>
  <c r="N10" i="1" s="1" a="1"/>
  <c r="N10" i="1" s="1"/>
  <c r="T12" i="1"/>
  <c r="V12" i="1" s="1" a="1"/>
  <c r="V12" i="1" s="1"/>
  <c r="L14" i="1"/>
  <c r="N14" i="1" s="1" a="1"/>
  <c r="N14" i="1" s="1"/>
  <c r="T16" i="1"/>
  <c r="L18" i="1"/>
  <c r="N18" i="1" s="1" a="1"/>
  <c r="N18" i="1" s="1"/>
  <c r="T20" i="1"/>
  <c r="V20" i="1" s="1" a="1"/>
  <c r="V20" i="1" s="1"/>
  <c r="L22" i="1"/>
  <c r="N22" i="1" s="1" a="1"/>
  <c r="N22" i="1" s="1"/>
  <c r="T24" i="1"/>
  <c r="V24" i="1" s="1" a="1"/>
  <c r="V24" i="1" s="1"/>
  <c r="D6" i="1"/>
  <c r="F6" i="1" a="1"/>
  <c r="F6" i="1" s="1"/>
  <c r="W17" i="1"/>
  <c r="W23" i="1"/>
  <c r="J25" i="1"/>
  <c r="W19" i="1"/>
  <c r="F25" i="1"/>
  <c r="R25" i="1"/>
  <c r="V25" i="1"/>
  <c r="N25" i="1"/>
  <c r="W25" i="1" l="1"/>
  <c r="W13" i="1" l="1"/>
  <c r="W9" i="1"/>
  <c r="W5" i="1" l="1"/>
  <c r="W15" i="1"/>
  <c r="W11" i="1"/>
  <c r="W14" i="1"/>
  <c r="W7" i="1"/>
  <c r="V26" i="1"/>
  <c r="R26" i="1" l="1"/>
  <c r="N26" i="1"/>
  <c r="W18" i="1"/>
  <c r="W8" i="1"/>
  <c r="W16" i="1"/>
  <c r="W12" i="1"/>
  <c r="W6" i="1"/>
  <c r="W20" i="1" l="1"/>
  <c r="W22" i="1" l="1"/>
  <c r="W24" i="1" l="1"/>
  <c r="J26" i="1"/>
  <c r="F26" i="1" l="1"/>
  <c r="W26" i="1" s="1"/>
  <c r="W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<sst xmlns="http://schemas.openxmlformats.org/spreadsheetml/2006/main" count="46" uniqueCount="21">
  <si>
    <t>日付</t>
    <rPh sb="0" eb="2">
      <t>ヒヅケ</t>
    </rPh>
    <phoneticPr fontId="1"/>
  </si>
  <si>
    <t>合計</t>
    <rPh sb="0" eb="2">
      <t>ゴウケイ</t>
    </rPh>
    <phoneticPr fontId="1"/>
  </si>
  <si>
    <t>補助対象外</t>
    <rPh sb="0" eb="5">
      <t>ホジョタイショウガイ</t>
    </rPh>
    <phoneticPr fontId="1"/>
  </si>
  <si>
    <t>計</t>
    <rPh sb="0" eb="1">
      <t>ケイ</t>
    </rPh>
    <phoneticPr fontId="1"/>
  </si>
  <si>
    <t>補助対象外</t>
    <rPh sb="0" eb="4">
      <t>ホジョタイショウ</t>
    </rPh>
    <rPh sb="4" eb="5">
      <t>ガイ</t>
    </rPh>
    <phoneticPr fontId="1"/>
  </si>
  <si>
    <t>総経費</t>
    <rPh sb="0" eb="3">
      <t>ソウケイヒ</t>
    </rPh>
    <phoneticPr fontId="1"/>
  </si>
  <si>
    <t>補助額対象外合計</t>
    <rPh sb="0" eb="3">
      <t>ホジョガク</t>
    </rPh>
    <rPh sb="3" eb="8">
      <t>タイショウガイゴウケイ</t>
    </rPh>
    <phoneticPr fontId="1"/>
  </si>
  <si>
    <t>宿泊日
夕食</t>
    <rPh sb="0" eb="3">
      <t>シュクハクビ</t>
    </rPh>
    <rPh sb="4" eb="6">
      <t>ユウショク</t>
    </rPh>
    <phoneticPr fontId="1"/>
  </si>
  <si>
    <t>翌日
朝食</t>
    <rPh sb="0" eb="2">
      <t>ヨクジツ</t>
    </rPh>
    <rPh sb="3" eb="5">
      <t>チョウショク</t>
    </rPh>
    <phoneticPr fontId="1"/>
  </si>
  <si>
    <t>宿泊
単価</t>
    <rPh sb="0" eb="2">
      <t>シュクハク</t>
    </rPh>
    <rPh sb="3" eb="5">
      <t>タンカ</t>
    </rPh>
    <phoneticPr fontId="1"/>
  </si>
  <si>
    <t>NO</t>
    <phoneticPr fontId="1"/>
  </si>
  <si>
    <t>補助対象外合計</t>
    <rPh sb="0" eb="7">
      <t>ホジョタイショウガイゴウケイ</t>
    </rPh>
    <phoneticPr fontId="1"/>
  </si>
  <si>
    <t>(</t>
    <phoneticPr fontId="1"/>
  </si>
  <si>
    <t>）</t>
    <phoneticPr fontId="1"/>
  </si>
  <si>
    <t>事業</t>
    <rPh sb="0" eb="2">
      <t>ジギョウ</t>
    </rPh>
    <phoneticPr fontId="1"/>
  </si>
  <si>
    <t>(事業No.　　）</t>
    <rPh sb="1" eb="3">
      <t>ジギョウ</t>
    </rPh>
    <phoneticPr fontId="1"/>
  </si>
  <si>
    <t>氏名</t>
    <rPh sb="0" eb="2">
      <t>シメイ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</si>
  <si>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</si>
  <si>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補助金充当額</t>
    <rPh sb="0" eb="6">
      <t>ホジョキンジュウトウガク</t>
    </rPh>
    <phoneticPr fontId="1"/>
  </si>
  <si>
    <t>※領収書の添付は、1名ずつ行ってください。</t>
    <rPh sb="1" eb="4">
      <t>リョウシュウショ</t>
    </rPh>
    <rPh sb="5" eb="7">
      <t>テンプ</t>
    </rPh>
    <rPh sb="10" eb="11">
      <t>メイ</t>
    </rPh>
    <rPh sb="13" eb="14">
      <t>オコナ</t>
    </rPh>
    <phoneticPr fontId="1"/>
  </si>
  <si>
    <t>宿泊費・食料費確認票</t>
    <rPh sb="0" eb="3">
      <t>シュクハクヒ</t>
    </rPh>
    <rPh sb="4" eb="7">
      <t>ショクリョウヒ</t>
    </rPh>
    <rPh sb="7" eb="10">
      <t>カクニンヒョウ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</si>
</sst>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¥&quot;#,##0_);\(&quot;¥&quot;#,##0\)"/>
    <numFmt numFmtId="177" formatCode="yyyy&quot;年&quot;m&quot;月&quot;d&quot;日&quot;;@"/>
    <numFmt numFmtId="178" formatCode="&quot;¥&quot;#,##0_);[Red]\(&quot;¥&quot;#,##0\)"/>
    <numFmt numFmtId="179" formatCode="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1" applyFont="1" applyFill="1" applyBorder="1" applyAlignment="1">
      <alignment horizontal="right" vertical="center" shrinkToFit="1"/>
    </xf>
    <xf numFmtId="38" fontId="7" fillId="0" borderId="0" xfId="1" applyFont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 shrinkToFit="1"/>
    </xf>
    <xf numFmtId="38" fontId="12" fillId="4" borderId="10" xfId="1" applyFont="1" applyFill="1" applyBorder="1" applyAlignment="1">
      <alignment horizontal="center" vertical="center" shrinkToFit="1"/>
    </xf>
    <xf numFmtId="38" fontId="12" fillId="2" borderId="11" xfId="1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distributed" vertical="center" shrinkToFit="1"/>
    </xf>
    <xf numFmtId="38" fontId="13" fillId="3" borderId="6" xfId="1" applyFont="1" applyFill="1" applyBorder="1" applyAlignment="1">
      <alignment horizontal="center" vertical="center" shrinkToFit="1"/>
    </xf>
    <xf numFmtId="38" fontId="11" fillId="2" borderId="54" xfId="1" applyFont="1" applyFill="1" applyBorder="1" applyAlignment="1">
      <alignment horizontal="center" vertical="center" shrinkToFit="1"/>
    </xf>
    <xf numFmtId="0" fontId="10" fillId="0" borderId="46" xfId="0" applyFont="1" applyBorder="1" applyAlignment="1" applyProtection="1">
      <alignment vertical="center" shrinkToFit="1"/>
      <protection locked="0"/>
    </xf>
    <xf numFmtId="38" fontId="10" fillId="0" borderId="47" xfId="1" applyFont="1" applyBorder="1" applyAlignment="1" applyProtection="1">
      <alignment horizontal="right" shrinkToFit="1"/>
      <protection locked="0"/>
    </xf>
    <xf numFmtId="38" fontId="10" fillId="0" borderId="48" xfId="1" applyFont="1" applyBorder="1" applyAlignment="1" applyProtection="1">
      <alignment horizontal="right" shrinkToFit="1"/>
      <protection locked="0"/>
    </xf>
    <xf numFmtId="38" fontId="10" fillId="0" borderId="49" xfId="1" applyFont="1" applyBorder="1" applyAlignment="1" applyProtection="1">
      <alignment horizontal="right" shrinkToFit="1"/>
      <protection locked="0"/>
    </xf>
    <xf numFmtId="38" fontId="10" fillId="0" borderId="48" xfId="1" applyFont="1" applyFill="1" applyBorder="1" applyAlignment="1" applyProtection="1">
      <alignment horizontal="right" shrinkToFit="1"/>
      <protection locked="0"/>
    </xf>
    <xf numFmtId="38" fontId="10" fillId="0" borderId="49" xfId="1" applyFont="1" applyFill="1" applyBorder="1" applyAlignment="1" applyProtection="1">
      <alignment horizontal="right" shrinkToFit="1"/>
      <protection locked="0"/>
    </xf>
    <xf numFmtId="38" fontId="10" fillId="0" borderId="47" xfId="1" applyFont="1" applyFill="1" applyBorder="1" applyAlignment="1" applyProtection="1">
      <alignment horizontal="right" shrinkToFit="1"/>
      <protection locked="0"/>
    </xf>
    <xf numFmtId="38" fontId="10" fillId="0" borderId="50" xfId="1" applyFont="1" applyBorder="1" applyAlignment="1" applyProtection="1">
      <alignment horizontal="right" shrinkToFit="1"/>
      <protection locked="0"/>
    </xf>
    <xf numFmtId="38" fontId="10" fillId="0" borderId="51" xfId="1" applyFont="1" applyFill="1" applyBorder="1" applyAlignment="1" applyProtection="1">
      <alignment horizontal="right" shrinkToFit="1"/>
      <protection locked="0"/>
    </xf>
    <xf numFmtId="38" fontId="15" fillId="4" borderId="47" xfId="0" applyNumberFormat="1" applyFont="1" applyFill="1" applyBorder="1" applyAlignment="1" applyProtection="1">
      <alignment horizontal="right"/>
      <protection locked="0"/>
    </xf>
    <xf numFmtId="38" fontId="10" fillId="0" borderId="49" xfId="1" applyFont="1" applyBorder="1" applyAlignment="1" applyProtection="1">
      <alignment horizontal="right"/>
      <protection locked="0"/>
    </xf>
    <xf numFmtId="0" fontId="13" fillId="5" borderId="26" xfId="0" applyFont="1" applyFill="1" applyBorder="1" applyAlignment="1">
      <alignment horizontal="distributed" vertical="center" shrinkToFit="1"/>
    </xf>
    <xf numFmtId="38" fontId="16" fillId="5" borderId="34" xfId="1" applyFont="1" applyFill="1" applyBorder="1" applyAlignment="1" applyProtection="1">
      <alignment horizontal="right" shrinkToFit="1"/>
    </xf>
    <xf numFmtId="38" fontId="16" fillId="5" borderId="35" xfId="1" applyFont="1" applyFill="1" applyBorder="1" applyAlignment="1" applyProtection="1">
      <alignment horizontal="right" shrinkToFit="1"/>
    </xf>
    <xf numFmtId="38" fontId="16" fillId="5" borderId="36" xfId="1" applyFont="1" applyFill="1" applyBorder="1" applyAlignment="1" applyProtection="1">
      <alignment horizontal="right" shrinkToFit="1"/>
    </xf>
    <xf numFmtId="38" fontId="16" fillId="5" borderId="37" xfId="1" applyFont="1" applyFill="1" applyBorder="1" applyAlignment="1" applyProtection="1">
      <alignment horizontal="right" shrinkToFit="1"/>
    </xf>
    <xf numFmtId="38" fontId="16" fillId="5" borderId="38" xfId="1" applyFont="1" applyFill="1" applyBorder="1" applyAlignment="1" applyProtection="1">
      <alignment horizontal="right" shrinkToFit="1"/>
    </xf>
    <xf numFmtId="38" fontId="16" fillId="5" borderId="34" xfId="0" applyNumberFormat="1" applyFont="1" applyFill="1" applyBorder="1" applyAlignment="1">
      <alignment horizontal="right"/>
    </xf>
    <xf numFmtId="38" fontId="10" fillId="5" borderId="39" xfId="1" applyFont="1" applyFill="1" applyBorder="1" applyAlignment="1" applyProtection="1">
      <alignment horizontal="right"/>
    </xf>
    <xf numFmtId="38" fontId="15" fillId="4" borderId="49" xfId="1" applyFont="1" applyFill="1" applyBorder="1" applyAlignment="1" applyProtection="1">
      <alignment horizontal="right"/>
      <protection locked="0"/>
    </xf>
    <xf numFmtId="38" fontId="15" fillId="0" borderId="48" xfId="1" applyFont="1" applyBorder="1" applyAlignment="1" applyProtection="1">
      <alignment horizontal="right" shrinkToFit="1"/>
      <protection locked="0"/>
    </xf>
    <xf numFmtId="38" fontId="10" fillId="4" borderId="47" xfId="1" applyFont="1" applyFill="1" applyBorder="1" applyAlignment="1" applyProtection="1">
      <alignment horizontal="right" shrinkToFit="1"/>
      <protection locked="0"/>
    </xf>
    <xf numFmtId="0" fontId="13" fillId="5" borderId="40" xfId="0" applyFont="1" applyFill="1" applyBorder="1" applyAlignment="1">
      <alignment horizontal="distributed" vertical="center" shrinkToFit="1"/>
    </xf>
    <xf numFmtId="38" fontId="16" fillId="5" borderId="41" xfId="1" applyFont="1" applyFill="1" applyBorder="1" applyAlignment="1" applyProtection="1">
      <alignment horizontal="right" shrinkToFit="1"/>
    </xf>
    <xf numFmtId="38" fontId="16" fillId="5" borderId="42" xfId="1" applyFont="1" applyFill="1" applyBorder="1" applyAlignment="1" applyProtection="1">
      <alignment horizontal="right" shrinkToFit="1"/>
    </xf>
    <xf numFmtId="38" fontId="16" fillId="5" borderId="43" xfId="1" applyFont="1" applyFill="1" applyBorder="1" applyAlignment="1" applyProtection="1">
      <alignment horizontal="right" shrinkToFit="1"/>
    </xf>
    <xf numFmtId="38" fontId="16" fillId="5" borderId="44" xfId="1" applyFont="1" applyFill="1" applyBorder="1" applyAlignment="1" applyProtection="1">
      <alignment horizontal="right" shrinkToFit="1"/>
    </xf>
    <xf numFmtId="38" fontId="16" fillId="5" borderId="45" xfId="1" applyFont="1" applyFill="1" applyBorder="1" applyAlignment="1" applyProtection="1">
      <alignment horizontal="right" shrinkToFit="1"/>
    </xf>
    <xf numFmtId="38" fontId="16" fillId="5" borderId="41" xfId="0" applyNumberFormat="1" applyFont="1" applyFill="1" applyBorder="1" applyAlignment="1">
      <alignment horizontal="right"/>
    </xf>
    <xf numFmtId="38" fontId="10" fillId="5" borderId="55" xfId="1" applyFont="1" applyFill="1" applyBorder="1" applyAlignment="1" applyProtection="1">
      <alignment horizontal="right"/>
    </xf>
    <xf numFmtId="38" fontId="10" fillId="0" borderId="8" xfId="1" applyFont="1" applyBorder="1" applyAlignment="1" applyProtection="1">
      <alignment horizontal="right" shrinkToFit="1"/>
      <protection locked="0"/>
    </xf>
    <xf numFmtId="38" fontId="10" fillId="0" borderId="9" xfId="1" applyFont="1" applyBorder="1" applyAlignment="1" applyProtection="1">
      <alignment horizontal="right" shrinkToFit="1"/>
      <protection locked="0"/>
    </xf>
    <xf numFmtId="38" fontId="10" fillId="0" borderId="9" xfId="1" applyFont="1" applyFill="1" applyBorder="1" applyAlignment="1" applyProtection="1">
      <alignment horizontal="right" shrinkToFit="1"/>
      <protection locked="0"/>
    </xf>
    <xf numFmtId="38" fontId="15" fillId="4" borderId="8" xfId="0" applyNumberFormat="1" applyFont="1" applyFill="1" applyBorder="1" applyAlignment="1" applyProtection="1">
      <alignment horizontal="right"/>
      <protection locked="0"/>
    </xf>
    <xf numFmtId="38" fontId="10" fillId="0" borderId="9" xfId="1" applyFont="1" applyBorder="1" applyAlignment="1" applyProtection="1">
      <alignment horizontal="right"/>
      <protection locked="0"/>
    </xf>
    <xf numFmtId="38" fontId="16" fillId="5" borderId="12" xfId="1" applyFont="1" applyFill="1" applyBorder="1" applyAlignment="1" applyProtection="1">
      <alignment horizontal="right" shrinkToFit="1"/>
    </xf>
    <xf numFmtId="38" fontId="16" fillId="5" borderId="13" xfId="1" applyFont="1" applyFill="1" applyBorder="1" applyAlignment="1" applyProtection="1">
      <alignment horizontal="right" shrinkToFit="1"/>
    </xf>
    <xf numFmtId="38" fontId="16" fillId="5" borderId="14" xfId="1" applyFont="1" applyFill="1" applyBorder="1" applyAlignment="1" applyProtection="1">
      <alignment horizontal="right" shrinkToFit="1"/>
    </xf>
    <xf numFmtId="38" fontId="16" fillId="5" borderId="25" xfId="0" applyNumberFormat="1" applyFont="1" applyFill="1" applyBorder="1" applyAlignment="1"/>
    <xf numFmtId="38" fontId="10" fillId="5" borderId="30" xfId="1" applyFont="1" applyFill="1" applyBorder="1" applyAlignment="1" applyProtection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3" fillId="5" borderId="53" xfId="0" applyFont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38" fontId="10" fillId="0" borderId="3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 shrinkToFit="1"/>
    </xf>
    <xf numFmtId="38" fontId="11" fillId="0" borderId="29" xfId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vertical="center" wrapText="1" shrinkToFit="1"/>
    </xf>
    <xf numFmtId="38" fontId="11" fillId="0" borderId="27" xfId="1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center" vertical="center" wrapText="1" shrinkToFit="1"/>
    </xf>
    <xf numFmtId="38" fontId="11" fillId="0" borderId="28" xfId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wrapText="1" shrinkToFit="1"/>
    </xf>
    <xf numFmtId="38" fontId="11" fillId="0" borderId="31" xfId="1" applyFont="1" applyBorder="1" applyAlignment="1">
      <alignment horizontal="center" vertical="center" shrinkToFit="1"/>
    </xf>
    <xf numFmtId="38" fontId="11" fillId="0" borderId="32" xfId="1" applyFont="1" applyBorder="1" applyAlignment="1">
      <alignment horizontal="center" vertical="center" shrinkToFit="1"/>
    </xf>
    <xf numFmtId="38" fontId="11" fillId="0" borderId="33" xfId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56" fontId="10" fillId="0" borderId="3" xfId="0" applyNumberFormat="1" applyFont="1" applyBorder="1" applyAlignment="1">
      <alignment horizontal="center" vertical="center"/>
    </xf>
    <xf numFmtId="56" fontId="10" fillId="0" borderId="4" xfId="0" applyNumberFormat="1" applyFont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/>
    </xf>
    <xf numFmtId="38" fontId="10" fillId="0" borderId="56" xfId="1" applyFont="1" applyBorder="1" applyAlignment="1" applyProtection="1">
      <alignment horizontal="right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view="pageBreakPreview" zoomScaleNormal="100" zoomScaleSheetLayoutView="100" workbookViewId="0">
      <selection activeCell="D6" sqref="D6"/>
    </sheetView>
  </sheetViews>
  <sheetFormatPr defaultRowHeight="27.95" customHeight="1" x14ac:dyDescent="0.15"/>
  <cols>
    <col min="2" max="2" width="11.75" customWidth="1"/>
    <col min="3" max="15" width="7.125" customWidth="1"/>
    <col min="16" max="18" width="7.125" style="2" customWidth="1"/>
    <col min="19" max="22" width="7.125" customWidth="1"/>
    <col min="23" max="24" width="8.625" customWidth="1"/>
  </cols>
  <sheetData>
    <row r="1" spans="1:24" ht="27.95" customHeight="1" thickBot="1" x14ac:dyDescent="0.2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16" t="s">
        <v>12</v>
      </c>
      <c r="L1" s="16"/>
      <c r="M1" s="16"/>
      <c r="N1" s="16"/>
      <c r="O1" s="16"/>
      <c r="P1" s="16" t="s">
        <v>13</v>
      </c>
      <c r="Q1" s="16" t="s">
        <v>14</v>
      </c>
      <c r="R1" s="16"/>
      <c r="S1" s="16"/>
      <c r="T1" s="16"/>
      <c r="U1" s="66" t="s">
        <v>15</v>
      </c>
      <c r="V1" s="66"/>
      <c r="W1" s="66"/>
      <c r="X1" s="66"/>
    </row>
    <row r="2" spans="1:24" ht="20.100000000000001" customHeight="1" x14ac:dyDescent="0.15">
      <c r="A2" s="64" t="s">
        <v>10</v>
      </c>
      <c r="B2" s="17" t="s">
        <v>0</v>
      </c>
      <c r="C2" s="90"/>
      <c r="D2" s="91"/>
      <c r="E2" s="91"/>
      <c r="F2" s="92"/>
      <c r="G2" s="93"/>
      <c r="H2" s="94"/>
      <c r="I2" s="94"/>
      <c r="J2" s="95"/>
      <c r="K2" s="83"/>
      <c r="L2" s="84"/>
      <c r="M2" s="84"/>
      <c r="N2" s="85"/>
      <c r="O2" s="93"/>
      <c r="P2" s="94"/>
      <c r="Q2" s="94"/>
      <c r="R2" s="95"/>
      <c r="S2" s="83"/>
      <c r="T2" s="84"/>
      <c r="U2" s="84"/>
      <c r="V2" s="85"/>
      <c r="W2" s="71" t="s">
        <v>1</v>
      </c>
      <c r="X2" s="72"/>
    </row>
    <row r="3" spans="1:24" ht="20.100000000000001" customHeight="1" x14ac:dyDescent="0.15">
      <c r="A3" s="65"/>
      <c r="B3" s="18" t="s">
        <v>16</v>
      </c>
      <c r="C3" s="78" t="s">
        <v>7</v>
      </c>
      <c r="D3" s="80" t="s">
        <v>9</v>
      </c>
      <c r="E3" s="80" t="s">
        <v>8</v>
      </c>
      <c r="F3" s="76" t="s">
        <v>3</v>
      </c>
      <c r="G3" s="78" t="s">
        <v>7</v>
      </c>
      <c r="H3" s="80" t="s">
        <v>9</v>
      </c>
      <c r="I3" s="80" t="s">
        <v>8</v>
      </c>
      <c r="J3" s="76" t="s">
        <v>3</v>
      </c>
      <c r="K3" s="78" t="s">
        <v>7</v>
      </c>
      <c r="L3" s="80" t="s">
        <v>9</v>
      </c>
      <c r="M3" s="80" t="s">
        <v>8</v>
      </c>
      <c r="N3" s="76" t="s">
        <v>3</v>
      </c>
      <c r="O3" s="78" t="s">
        <v>7</v>
      </c>
      <c r="P3" s="80" t="s">
        <v>9</v>
      </c>
      <c r="Q3" s="80" t="s">
        <v>8</v>
      </c>
      <c r="R3" s="76" t="s">
        <v>3</v>
      </c>
      <c r="S3" s="78" t="s">
        <v>7</v>
      </c>
      <c r="T3" s="80" t="s">
        <v>9</v>
      </c>
      <c r="U3" s="86" t="s">
        <v>8</v>
      </c>
      <c r="V3" s="88" t="s">
        <v>3</v>
      </c>
      <c r="W3" s="19" t="s">
        <v>5</v>
      </c>
      <c r="X3" s="20" t="s">
        <v>18</v>
      </c>
    </row>
    <row r="4" spans="1:24" ht="20.100000000000001" customHeight="1" thickBot="1" x14ac:dyDescent="0.2">
      <c r="A4" s="65"/>
      <c r="B4" s="21" t="s">
        <v>17</v>
      </c>
      <c r="C4" s="79"/>
      <c r="D4" s="81"/>
      <c r="E4" s="81"/>
      <c r="F4" s="77"/>
      <c r="G4" s="79"/>
      <c r="H4" s="81"/>
      <c r="I4" s="81"/>
      <c r="J4" s="77"/>
      <c r="K4" s="79"/>
      <c r="L4" s="81"/>
      <c r="M4" s="81"/>
      <c r="N4" s="77"/>
      <c r="O4" s="79"/>
      <c r="P4" s="81"/>
      <c r="Q4" s="81"/>
      <c r="R4" s="77"/>
      <c r="S4" s="79"/>
      <c r="T4" s="81"/>
      <c r="U4" s="87"/>
      <c r="V4" s="89"/>
      <c r="W4" s="22" t="s">
        <v>6</v>
      </c>
      <c r="X4" s="23"/>
    </row>
    <row r="5" spans="1:24" ht="24.95" customHeight="1" x14ac:dyDescent="0.15">
      <c r="A5" s="73">
        <v>1</v>
      </c>
      <c r="B5" s="24"/>
      <c r="C5" s="25"/>
      <c r="D5" s="96"/>
      <c r="E5" s="26"/>
      <c r="F5" s="29">
        <f t="shared" ref="F5" si="0">C5+D5+E5</f>
        <v>0</v>
      </c>
      <c r="G5" s="25"/>
      <c r="H5" s="26"/>
      <c r="I5" s="28"/>
      <c r="J5" s="29">
        <f t="shared" ref="J5" si="1">G5+H5+I5</f>
        <v>0</v>
      </c>
      <c r="K5" s="25"/>
      <c r="L5" s="26"/>
      <c r="M5" s="28"/>
      <c r="N5" s="29">
        <f t="shared" ref="N5" si="2">K5+L5+M5</f>
        <v>0</v>
      </c>
      <c r="O5" s="30"/>
      <c r="P5" s="28"/>
      <c r="Q5" s="28"/>
      <c r="R5" s="29">
        <f t="shared" ref="R5" si="3">O5+P5+Q5</f>
        <v>0</v>
      </c>
      <c r="S5" s="30"/>
      <c r="T5" s="28"/>
      <c r="U5" s="31"/>
      <c r="V5" s="32">
        <f t="shared" ref="V5" si="4">S5+T5+U5</f>
        <v>0</v>
      </c>
      <c r="W5" s="33">
        <f t="shared" ref="W5:W16" si="5">SUM(F5,J5,N5,R5,V5)</f>
        <v>0</v>
      </c>
      <c r="X5" s="34"/>
    </row>
    <row r="6" spans="1:24" ht="24.95" customHeight="1" thickBot="1" x14ac:dyDescent="0.2">
      <c r="A6" s="74"/>
      <c r="B6" s="35" t="s">
        <v>4</v>
      </c>
      <c r="C6" s="36">
        <f t="shared" ref="C6" si="6">IF(C5&gt;1501,C5-1500,(IF(D5&gt;16001,C5,0)))</f>
        <v>0</v>
      </c>
      <c r="D6" s="37">
        <f>IF(F5&gt;16001,F5-16000-C6-E6,0)</f>
        <v>0</v>
      </c>
      <c r="E6" s="37">
        <f t="shared" ref="E6" si="7">IF(E5&gt;801,E5-800,(IF(D5&gt;16001,E5,0)))</f>
        <v>0</v>
      </c>
      <c r="F6" s="38" cm="1">
        <f t="array" ref="F6">_xlfn.IFS(
  AND(F5&gt;=16000, C5&gt;=1500, D5&gt;=16000, E5&gt;=800), F5 - 16000,
  AND(F5&gt;=16000, C5&gt;=1500, D5&lt;16000, E5&gt;=800), C6 + D6 + E6,
  AND(F5&gt;=16000, C5&gt;=1500, E5&gt;=800), F5 - (C6 + E6),
  AND(F5&lt;=16000, D5&lt;=16000), C6 + E6,
  TRUE, "")</f>
        <v>0</v>
      </c>
      <c r="G6" s="36">
        <f t="shared" ref="G6" si="8">IF(G5&gt;1501,G5-1500,(IF(H5&gt;16001,G5,0)))</f>
        <v>0</v>
      </c>
      <c r="H6" s="37">
        <f t="shared" ref="H6" si="9">IF(J5&gt;16001,J5-16000-G6-I6,0)</f>
        <v>0</v>
      </c>
      <c r="I6" s="37">
        <f t="shared" ref="I6" si="10">IF(I5&gt;801,I5-800,(IF(H5&gt;16001,I5,0)))</f>
        <v>0</v>
      </c>
      <c r="J6" s="38" cm="1">
        <f t="array" ref="J6">_xlfn.IFS(
  AND(J5&gt;=16000, G5&gt;=1500, H5&gt;=16000, I5&gt;=800), J5 - 16000,
  AND(J5&gt;=16000, G5&gt;=1500, H5&lt;16000, I5&gt;=800), G6 + H6 + I6,
  AND(J5&gt;=16000, G5&gt;=1500, I5&gt;=800), J5 - (G6 + I6),
  AND(J5&lt;=16000, H5&lt;=16000), G6 + I6,
  TRUE, "")</f>
        <v>0</v>
      </c>
      <c r="K6" s="36">
        <f t="shared" ref="K6" si="11">IF(K5&gt;1501,K5-1500,(IF(L5&gt;16001,K5,0)))</f>
        <v>0</v>
      </c>
      <c r="L6" s="37">
        <f t="shared" ref="L6" si="12">IF(N5&gt;16001,N5-16000-K6-M6,0)</f>
        <v>0</v>
      </c>
      <c r="M6" s="37">
        <f t="shared" ref="M6" si="13">IF(M5&gt;801,M5-800,(IF(L5&gt;16001,M5,0)))</f>
        <v>0</v>
      </c>
      <c r="N6" s="38" cm="1">
        <f t="array" ref="N6">_xlfn.IFS(
  AND(N5&gt;=16000, K5&gt;=1500, L5&gt;=16000, M5&gt;=800), N5 - 16000,
  AND(N5&gt;=16000, K5&gt;=1500, L5&lt;16000, M5&gt;=800), K6 + L6 + M6,
  AND(N5&gt;=16000, K5&gt;=1500, M5&gt;=800), N5 - (K6 + M6),
  AND(N5&lt;=16000, L5&lt;=16000), K6 + M6,
  TRUE, "")</f>
        <v>0</v>
      </c>
      <c r="O6" s="36">
        <f t="shared" ref="O6" si="14">IF(O5&gt;1501,O5-1500,(IF(P5&gt;16001,O5,0)))</f>
        <v>0</v>
      </c>
      <c r="P6" s="37">
        <f t="shared" ref="P6" si="15">IF(R5&gt;16001,R5-16000-O6-Q6,0)</f>
        <v>0</v>
      </c>
      <c r="Q6" s="37">
        <f t="shared" ref="Q6" si="16">IF(Q5&gt;801,Q5-800,(IF(P5&gt;16001,Q5,0)))</f>
        <v>0</v>
      </c>
      <c r="R6" s="38" cm="1">
        <f t="array" ref="R6">_xlfn.IFS(
  AND(R5&gt;=16000, O5&gt;=1500, P5&gt;=16000, Q5&gt;=800), R5 - 16000,
  AND(R5&gt;=16000, O5&gt;=1500, P5&lt;16000, Q5&gt;=800), O6 + P6 + Q6,
  AND(R5&gt;=16000, O5&gt;=1500, Q5&gt;=800), R5 - (O6 + Q6),
  AND(R5&lt;=16000, P5&lt;=16000), O6 + Q6,
  TRUE, "")</f>
        <v>0</v>
      </c>
      <c r="S6" s="36">
        <f t="shared" ref="S6" si="17">IF(S5&gt;1501,S5-1500,(IF(T5&gt;16001,S5,0)))</f>
        <v>0</v>
      </c>
      <c r="T6" s="37">
        <f t="shared" ref="T6" si="18">IF(V5&gt;16001,V5-16000-S6-U6,0)</f>
        <v>0</v>
      </c>
      <c r="U6" s="39">
        <f t="shared" ref="U6" si="19">IF(U5&gt;801,U5-800,(IF(T5&gt;16001,U5,0)))</f>
        <v>0</v>
      </c>
      <c r="V6" s="40" cm="1">
        <f t="array" ref="V6">_xlfn.IFS(
  AND(V5&gt;=16000, S5&gt;=1500, T5&gt;=16000, U5&gt;=800), V5 - 16000,
  AND(V5&gt;=16000, S5&gt;=1500, T5&lt;16000, U5&gt;=800), S6 + T6 + U6,
  AND(V5&gt;=16000, S5&gt;=1500, U5&gt;=800), V5 - (S6 + U6),
  AND(V5&lt;=16000, T5&lt;=16000), S6 + U6,
  TRUE, "")</f>
        <v>0</v>
      </c>
      <c r="W6" s="41">
        <f t="shared" si="5"/>
        <v>0</v>
      </c>
      <c r="X6" s="42"/>
    </row>
    <row r="7" spans="1:24" ht="24.95" customHeight="1" x14ac:dyDescent="0.15">
      <c r="A7" s="73">
        <v>2</v>
      </c>
      <c r="B7" s="24"/>
      <c r="C7" s="25"/>
      <c r="D7" s="26"/>
      <c r="E7" s="28"/>
      <c r="F7" s="29">
        <f t="shared" ref="F7:V24" si="20">C7+D7+E7</f>
        <v>0</v>
      </c>
      <c r="G7" s="25"/>
      <c r="H7" s="26"/>
      <c r="I7" s="28"/>
      <c r="J7" s="29">
        <f t="shared" ref="J7:V24" si="21">G7+H7+I7</f>
        <v>0</v>
      </c>
      <c r="K7" s="30"/>
      <c r="L7" s="28"/>
      <c r="M7" s="28"/>
      <c r="N7" s="29">
        <f t="shared" ref="N7:V24" si="22">K7+L7+M7</f>
        <v>0</v>
      </c>
      <c r="O7" s="30"/>
      <c r="P7" s="28"/>
      <c r="Q7" s="28"/>
      <c r="R7" s="29">
        <f t="shared" ref="R7:V24" si="23">O7+P7+Q7</f>
        <v>0</v>
      </c>
      <c r="S7" s="30"/>
      <c r="T7" s="28"/>
      <c r="U7" s="31"/>
      <c r="V7" s="32">
        <f t="shared" ref="V7:V24" si="24">S7+T7+U7</f>
        <v>0</v>
      </c>
      <c r="W7" s="33">
        <f t="shared" si="5"/>
        <v>0</v>
      </c>
      <c r="X7" s="43"/>
    </row>
    <row r="8" spans="1:24" ht="24.95" customHeight="1" thickBot="1" x14ac:dyDescent="0.2">
      <c r="A8" s="74"/>
      <c r="B8" s="35" t="s">
        <v>4</v>
      </c>
      <c r="C8" s="36">
        <f t="shared" ref="C8" si="25">IF(C7&gt;1501,C7-1500,(IF(D7&gt;16001,C7,0)))</f>
        <v>0</v>
      </c>
      <c r="D8" s="37">
        <f t="shared" ref="D8" si="26">IF(F7&gt;16001,F7-16000-C8-E8,0)</f>
        <v>0</v>
      </c>
      <c r="E8" s="37">
        <f t="shared" ref="E8" si="27">IF(E7&gt;801,E7-800,(IF(D7&gt;16001,E7,0)))</f>
        <v>0</v>
      </c>
      <c r="F8" s="38" cm="1">
        <f t="array" ref="F8">_xlfn.IFS(
  AND(F7&gt;=16000, C7&gt;=1500, D7&gt;=16000, E7&gt;=800), F7 - 16000,
  AND(F7&gt;=16000, C7&gt;=1500, D7&lt;16000, E7&gt;=800), C8 + D8 + E8,
  AND(F7&gt;=16000, C7&gt;=1500, E7&gt;=800), F7 - (C8 + E8),
  AND(F7&lt;=16000, D7&lt;=16000), C8 + E8,
  TRUE, "")</f>
        <v>0</v>
      </c>
      <c r="G8" s="36">
        <f t="shared" ref="G8" si="28">IF(G7&gt;1501,G7-1500,(IF(H7&gt;16001,G7,0)))</f>
        <v>0</v>
      </c>
      <c r="H8" s="37">
        <f t="shared" ref="H8" si="29">IF(J7&gt;16001,J7-16000-G8-I8,0)</f>
        <v>0</v>
      </c>
      <c r="I8" s="37">
        <f t="shared" ref="I8" si="30">IF(I7&gt;801,I7-800,(IF(H7&gt;16001,I7,0)))</f>
        <v>0</v>
      </c>
      <c r="J8" s="38" cm="1">
        <f t="array" ref="J8">_xlfn.IFS(
  AND(J7&gt;=16000, G7&gt;=1500, H7&gt;=16000, I7&gt;=800), J7 - 16000,
  AND(J7&gt;=16000, G7&gt;=1500, H7&lt;16000, I7&gt;=800), G8 + H8 + I8,
  AND(J7&gt;=16000, G7&gt;=1500, I7&gt;=800), J7 - (G8 + I8),
  AND(J7&lt;=16000, H7&lt;=16000), G8 + I8,
  TRUE, "")</f>
        <v>0</v>
      </c>
      <c r="K8" s="36">
        <f t="shared" ref="K8" si="31">IF(K7&gt;1501,K7-1500,(IF(L7&gt;16001,K7,0)))</f>
        <v>0</v>
      </c>
      <c r="L8" s="37">
        <f t="shared" ref="L8" si="32">IF(N7&gt;16001,N7-16000-K8-M8,0)</f>
        <v>0</v>
      </c>
      <c r="M8" s="37">
        <f t="shared" ref="M8" si="33">IF(M7&gt;801,M7-800,(IF(L7&gt;16001,M7,0)))</f>
        <v>0</v>
      </c>
      <c r="N8" s="38" cm="1">
        <f t="array" ref="N8">_xlfn.IFS(
  AND(N7&gt;=16000, K7&gt;=1500, L7&gt;=16000, M7&gt;=800), N7 - 16000,
  AND(N7&gt;=16000, K7&gt;=1500, L7&lt;16000, M7&gt;=800), K8 + L8 + M8,
  AND(N7&gt;=16000, K7&gt;=1500, M7&gt;=800), N7 - (K8 + M8),
  AND(N7&lt;=16000, L7&lt;=16000), K8 + M8,
  TRUE, "")</f>
        <v>0</v>
      </c>
      <c r="O8" s="36">
        <f t="shared" ref="O8" si="34">IF(O7&gt;1501,O7-1500,(IF(P7&gt;16001,O7,0)))</f>
        <v>0</v>
      </c>
      <c r="P8" s="37">
        <f t="shared" ref="P8" si="35">IF(R7&gt;16001,R7-16000-O8-Q8,0)</f>
        <v>0</v>
      </c>
      <c r="Q8" s="37">
        <f t="shared" ref="Q8" si="36">IF(Q7&gt;801,Q7-800,(IF(P7&gt;16001,Q7,0)))</f>
        <v>0</v>
      </c>
      <c r="R8" s="38" cm="1">
        <f t="array" ref="R8">_xlfn.IFS(
  AND(R7&gt;=16000, O7&gt;=1500, P7&gt;=16000, Q7&gt;=800), R7 - 16000,
  AND(R7&gt;=16000, O7&gt;=1500, P7&lt;16000, Q7&gt;=800), O8 + P8 + Q8,
  AND(R7&gt;=16000, O7&gt;=1500, Q7&gt;=800), R7 - (O8 + Q8),
  AND(R7&lt;=16000, P7&lt;=16000), O8 + Q8,
  TRUE, "")</f>
        <v>0</v>
      </c>
      <c r="S8" s="36">
        <f t="shared" ref="S8" si="37">IF(S7&gt;1501,S7-1500,(IF(T7&gt;16001,S7,0)))</f>
        <v>0</v>
      </c>
      <c r="T8" s="37">
        <f t="shared" ref="T8" si="38">IF(V7&gt;16001,V7-16000-S8-U8,0)</f>
        <v>0</v>
      </c>
      <c r="U8" s="39">
        <f t="shared" ref="U8" si="39">IF(U7&gt;801,U7-800,(IF(T7&gt;16001,U7,0)))</f>
        <v>0</v>
      </c>
      <c r="V8" s="40" cm="1">
        <f t="array" ref="V8">_xlfn.IFS(
  AND(V7&gt;=16000, S7&gt;=1500, T7&gt;=16000, U7&gt;=800), V7 - 16000,
  AND(V7&gt;=16000, S7&gt;=1500, T7&lt;16000, U7&gt;=800), S8 + T8 + U8,
  AND(V7&gt;=16000, S7&gt;=1500, U7&gt;=800), V7 - (S8 + U8),
  AND(V7&lt;=16000, T7&lt;=16000), S8 + U8,
  TRUE, "")</f>
        <v>0</v>
      </c>
      <c r="W8" s="41">
        <f t="shared" si="5"/>
        <v>0</v>
      </c>
      <c r="X8" s="42"/>
    </row>
    <row r="9" spans="1:24" ht="24.95" customHeight="1" x14ac:dyDescent="0.15">
      <c r="A9" s="73">
        <v>3</v>
      </c>
      <c r="B9" s="24"/>
      <c r="C9" s="25"/>
      <c r="D9" s="26"/>
      <c r="E9" s="28"/>
      <c r="F9" s="29">
        <f t="shared" ref="F9:V24" si="40">C9+D9+E9</f>
        <v>0</v>
      </c>
      <c r="G9" s="25"/>
      <c r="H9" s="26"/>
      <c r="I9" s="28"/>
      <c r="J9" s="29">
        <f t="shared" ref="J9:V24" si="41">G9+H9+I9</f>
        <v>0</v>
      </c>
      <c r="K9" s="25"/>
      <c r="L9" s="26"/>
      <c r="M9" s="28"/>
      <c r="N9" s="29">
        <f t="shared" ref="N9:V24" si="42">K9+L9+M9</f>
        <v>0</v>
      </c>
      <c r="O9" s="25"/>
      <c r="P9" s="26"/>
      <c r="Q9" s="26"/>
      <c r="R9" s="29">
        <f t="shared" ref="R9:V24" si="43">O9+P9+Q9</f>
        <v>0</v>
      </c>
      <c r="S9" s="25"/>
      <c r="T9" s="26"/>
      <c r="U9" s="31"/>
      <c r="V9" s="32">
        <f t="shared" ref="V9:V24" si="44">S9+T9+U9</f>
        <v>0</v>
      </c>
      <c r="W9" s="33">
        <f t="shared" si="5"/>
        <v>0</v>
      </c>
      <c r="X9" s="34"/>
    </row>
    <row r="10" spans="1:24" ht="24.95" customHeight="1" thickBot="1" x14ac:dyDescent="0.2">
      <c r="A10" s="74"/>
      <c r="B10" s="35" t="s">
        <v>2</v>
      </c>
      <c r="C10" s="36">
        <f t="shared" ref="C10" si="45">IF(C9&gt;1501,C9-1500,(IF(D9&gt;16001,C9,0)))</f>
        <v>0</v>
      </c>
      <c r="D10" s="37">
        <f t="shared" ref="D10" si="46">IF(F9&gt;16001,F9-16000-C10-E10,0)</f>
        <v>0</v>
      </c>
      <c r="E10" s="37">
        <f t="shared" ref="E10" si="47">IF(E9&gt;801,E9-800,(IF(D9&gt;16001,E9,0)))</f>
        <v>0</v>
      </c>
      <c r="F10" s="38" cm="1">
        <f t="array" ref="F10">_xlfn.IFS(
  AND(F9&gt;=16000, C9&gt;=1500, D9&gt;=16000, E9&gt;=800), F9 - 16000,
  AND(F9&gt;=16000, C9&gt;=1500, D9&lt;16000, E9&gt;=800), C10 + D10 + E10,
  AND(F9&gt;=16000, C9&gt;=1500, E9&gt;=800), F9 - (C10 + E10),
  AND(F9&lt;=16000, D9&lt;=16000), C10 + E10,
  TRUE, "")</f>
        <v>0</v>
      </c>
      <c r="G10" s="36">
        <f t="shared" ref="G10" si="48">IF(G9&gt;1501,G9-1500,(IF(H9&gt;16001,G9,0)))</f>
        <v>0</v>
      </c>
      <c r="H10" s="37">
        <f t="shared" ref="H10" si="49">IF(J9&gt;16001,J9-16000-G10-I10,0)</f>
        <v>0</v>
      </c>
      <c r="I10" s="37">
        <f t="shared" ref="I10" si="50">IF(I9&gt;801,I9-800,(IF(H9&gt;16001,I9,0)))</f>
        <v>0</v>
      </c>
      <c r="J10" s="38" cm="1">
        <f t="array" ref="J10">_xlfn.IFS(
  AND(J9&gt;=16000, G9&gt;=1500, H9&gt;=16000, I9&gt;=800), J9 - 16000,
  AND(J9&gt;=16000, G9&gt;=1500, H9&lt;16000, I9&gt;=800), G10 + H10 + I10,
  AND(J9&gt;=16000, G9&gt;=1500, I9&gt;=800), J9 - (G10 + I10),
  AND(J9&lt;=16000, H9&lt;=16000), G10 + I10,
  TRUE, "")</f>
        <v>0</v>
      </c>
      <c r="K10" s="36">
        <f t="shared" ref="K10" si="51">IF(K9&gt;1501,K9-1500,(IF(L9&gt;16001,K9,0)))</f>
        <v>0</v>
      </c>
      <c r="L10" s="37">
        <f t="shared" ref="L10" si="52">IF(N9&gt;16001,N9-16000-K10-M10,0)</f>
        <v>0</v>
      </c>
      <c r="M10" s="37">
        <f t="shared" ref="M10" si="53">IF(M9&gt;801,M9-800,(IF(L9&gt;16001,M9,0)))</f>
        <v>0</v>
      </c>
      <c r="N10" s="38" cm="1">
        <f t="array" ref="N10">_xlfn.IFS(
  AND(N9&gt;=16000, K9&gt;=1500, L9&gt;=16000, M9&gt;=800), N9 - 16000,
  AND(N9&gt;=16000, K9&gt;=1500, L9&lt;16000, M9&gt;=800), K10 + L10 + M10,
  AND(N9&gt;=16000, K9&gt;=1500, M9&gt;=800), N9 - (K10 + M10),
  AND(N9&lt;=16000, L9&lt;=16000), K10 + M10,
  TRUE, "")</f>
        <v>0</v>
      </c>
      <c r="O10" s="36">
        <f t="shared" ref="O10" si="54">IF(O9&gt;1501,O9-1500,(IF(P9&gt;16001,O9,0)))</f>
        <v>0</v>
      </c>
      <c r="P10" s="37">
        <f t="shared" ref="P10" si="55">IF(R9&gt;16001,R9-16000-O10-Q10,0)</f>
        <v>0</v>
      </c>
      <c r="Q10" s="37">
        <f t="shared" ref="Q10" si="56">IF(Q9&gt;801,Q9-800,(IF(P9&gt;16001,Q9,0)))</f>
        <v>0</v>
      </c>
      <c r="R10" s="38" cm="1">
        <f t="array" ref="R10">_xlfn.IFS(
  AND(R9&gt;=16000, O9&gt;=1500, P9&gt;=16000, Q9&gt;=800), R9 - 16000,
  AND(R9&gt;=16000, O9&gt;=1500, P9&lt;16000, Q9&gt;=800), O10 + P10 + Q10,
  AND(R9&gt;=16000, O9&gt;=1500, Q9&gt;=800), R9 - (O10 + Q10),
  AND(R9&lt;=16000, P9&lt;=16000), O10 + Q10,
  TRUE, "")</f>
        <v>0</v>
      </c>
      <c r="S10" s="36">
        <f t="shared" ref="S10" si="57">IF(S9&gt;1501,S9-1500,(IF(T9&gt;16001,S9,0)))</f>
        <v>0</v>
      </c>
      <c r="T10" s="37">
        <f t="shared" ref="T10" si="58">IF(V9&gt;16001,V9-16000-S10-U10,0)</f>
        <v>0</v>
      </c>
      <c r="U10" s="39">
        <f t="shared" ref="U10" si="59">IF(U9&gt;801,U9-800,(IF(T9&gt;16001,U9,0)))</f>
        <v>0</v>
      </c>
      <c r="V10" s="40" cm="1">
        <f t="array" ref="V10">_xlfn.IFS(
  AND(V9&gt;=16000, S9&gt;=1500, T9&gt;=16000, U9&gt;=800), V9 - 16000,
  AND(V9&gt;=16000, S9&gt;=1500, T9&lt;16000, U9&gt;=800), S10 + T10 + U10,
  AND(V9&gt;=16000, S9&gt;=1500, U9&gt;=800), V9 - (S10 + U10),
  AND(V9&lt;=16000, T9&lt;=16000), S10 + U10,
  TRUE, "")</f>
        <v>0</v>
      </c>
      <c r="W10" s="41">
        <f t="shared" si="5"/>
        <v>0</v>
      </c>
      <c r="X10" s="42"/>
    </row>
    <row r="11" spans="1:24" ht="24.95" customHeight="1" x14ac:dyDescent="0.15">
      <c r="A11" s="73">
        <v>4</v>
      </c>
      <c r="B11" s="24"/>
      <c r="C11" s="25"/>
      <c r="D11" s="26"/>
      <c r="E11" s="28"/>
      <c r="F11" s="29">
        <f t="shared" ref="F11:V24" si="60">C11+D11+E11</f>
        <v>0</v>
      </c>
      <c r="G11" s="25"/>
      <c r="H11" s="26"/>
      <c r="I11" s="28"/>
      <c r="J11" s="29">
        <f t="shared" ref="J11:V24" si="61">G11+H11+I11</f>
        <v>0</v>
      </c>
      <c r="K11" s="25"/>
      <c r="L11" s="26"/>
      <c r="M11" s="28"/>
      <c r="N11" s="29">
        <f t="shared" ref="N11:V24" si="62">K11+L11+M11</f>
        <v>0</v>
      </c>
      <c r="O11" s="25"/>
      <c r="P11" s="26"/>
      <c r="Q11" s="26"/>
      <c r="R11" s="29">
        <f t="shared" ref="R11:V24" si="63">O11+P11+Q11</f>
        <v>0</v>
      </c>
      <c r="S11" s="25"/>
      <c r="T11" s="26"/>
      <c r="U11" s="31"/>
      <c r="V11" s="32">
        <f t="shared" ref="V11:V24" si="64">S11+T11+U11</f>
        <v>0</v>
      </c>
      <c r="W11" s="33">
        <f t="shared" si="5"/>
        <v>0</v>
      </c>
      <c r="X11" s="43"/>
    </row>
    <row r="12" spans="1:24" ht="24.95" customHeight="1" thickBot="1" x14ac:dyDescent="0.2">
      <c r="A12" s="74"/>
      <c r="B12" s="35" t="s">
        <v>2</v>
      </c>
      <c r="C12" s="36">
        <f t="shared" ref="C12" si="65">IF(C11&gt;1501,C11-1500,(IF(D11&gt;16001,C11,0)))</f>
        <v>0</v>
      </c>
      <c r="D12" s="37">
        <f t="shared" ref="D12" si="66">IF(F11&gt;16001,F11-16000-C12-E12,0)</f>
        <v>0</v>
      </c>
      <c r="E12" s="37">
        <f t="shared" ref="E12" si="67">IF(E11&gt;801,E11-800,(IF(D11&gt;16001,E11,0)))</f>
        <v>0</v>
      </c>
      <c r="F12" s="38" cm="1">
        <f t="array" ref="F12">_xlfn.IFS(
  AND(F11&gt;=16000, C11&gt;=1500, D11&gt;=16000, E11&gt;=800), F11 - 16000,
  AND(F11&gt;=16000, C11&gt;=1500, D11&lt;16000, E11&gt;=800), C12 + D12 + E12,
  AND(F11&gt;=16000, C11&gt;=1500, E11&gt;=800), F11 - (C12 + E12),
  AND(F11&lt;=16000, D11&lt;=16000), C12 + E12,
  TRUE, "")</f>
        <v>0</v>
      </c>
      <c r="G12" s="36">
        <f t="shared" ref="G12" si="68">IF(G11&gt;1501,G11-1500,(IF(H11&gt;16001,G11,0)))</f>
        <v>0</v>
      </c>
      <c r="H12" s="37">
        <f t="shared" ref="H12" si="69">IF(J11&gt;16001,J11-16000-G12-I12,0)</f>
        <v>0</v>
      </c>
      <c r="I12" s="37">
        <f t="shared" ref="I12" si="70">IF(I11&gt;801,I11-800,(IF(H11&gt;16001,I11,0)))</f>
        <v>0</v>
      </c>
      <c r="J12" s="38" cm="1">
        <f t="array" ref="J12">_xlfn.IFS(
  AND(J11&gt;=16000, G11&gt;=1500, H11&gt;=16000, I11&gt;=800), J11 - 16000,
  AND(J11&gt;=16000, G11&gt;=1500, H11&lt;16000, I11&gt;=800), G12 + H12 + I12,
  AND(J11&gt;=16000, G11&gt;=1500, I11&gt;=800), J11 - (G12 + I12),
  AND(J11&lt;=16000, H11&lt;=16000), G12 + I12,
  TRUE, "")</f>
        <v>0</v>
      </c>
      <c r="K12" s="36">
        <f t="shared" ref="K12" si="71">IF(K11&gt;1501,K11-1500,(IF(L11&gt;16001,K11,0)))</f>
        <v>0</v>
      </c>
      <c r="L12" s="37">
        <f t="shared" ref="L12" si="72">IF(N11&gt;16001,N11-16000-K12-M12,0)</f>
        <v>0</v>
      </c>
      <c r="M12" s="37">
        <f t="shared" ref="M12" si="73">IF(M11&gt;801,M11-800,(IF(L11&gt;16001,M11,0)))</f>
        <v>0</v>
      </c>
      <c r="N12" s="38" cm="1">
        <f t="array" ref="N12">_xlfn.IFS(
  AND(N11&gt;=16000, K11&gt;=1500, L11&gt;=16000, M11&gt;=800), N11 - 16000,
  AND(N11&gt;=16000, K11&gt;=1500, L11&lt;16000, M11&gt;=800), K12 + L12 + M12,
  AND(N11&gt;=16000, K11&gt;=1500, M11&gt;=800), N11 - (K12 + M12),
  AND(N11&lt;=16000, L11&lt;=16000), K12 + M12,
  TRUE, "")</f>
        <v>0</v>
      </c>
      <c r="O12" s="36">
        <f t="shared" ref="O12" si="74">IF(O11&gt;1501,O11-1500,(IF(P11&gt;16001,O11,0)))</f>
        <v>0</v>
      </c>
      <c r="P12" s="37">
        <f t="shared" ref="P12" si="75">IF(R11&gt;16001,R11-16000-O12-Q12,0)</f>
        <v>0</v>
      </c>
      <c r="Q12" s="37">
        <f t="shared" ref="Q12" si="76">IF(Q11&gt;801,Q11-800,(IF(P11&gt;16001,Q11,0)))</f>
        <v>0</v>
      </c>
      <c r="R12" s="38" cm="1">
        <f t="array" ref="R12">_xlfn.IFS(
  AND(R11&gt;=16000, O11&gt;=1500, P11&gt;=16000, Q11&gt;=800), R11 - 16000,
  AND(R11&gt;=16000, O11&gt;=1500, P11&lt;16000, Q11&gt;=800), O12 + P12 + Q12,
  AND(R11&gt;=16000, O11&gt;=1500, Q11&gt;=800), R11 - (O12 + Q12),
  AND(R11&lt;=16000, P11&lt;=16000), O12 + Q12,
  TRUE, "")</f>
        <v>0</v>
      </c>
      <c r="S12" s="36">
        <f t="shared" ref="S12" si="77">IF(S11&gt;1501,S11-1500,(IF(T11&gt;16001,S11,0)))</f>
        <v>0</v>
      </c>
      <c r="T12" s="37">
        <f t="shared" ref="T12" si="78">IF(V11&gt;16001,V11-16000-S12-U12,0)</f>
        <v>0</v>
      </c>
      <c r="U12" s="39">
        <f t="shared" ref="U12" si="79">IF(U11&gt;801,U11-800,(IF(T11&gt;16001,U11,0)))</f>
        <v>0</v>
      </c>
      <c r="V12" s="40" cm="1">
        <f t="array" ref="V12">_xlfn.IFS(
  AND(V11&gt;=16000, S11&gt;=1500, T11&gt;=16000, U11&gt;=800), V11 - 16000,
  AND(V11&gt;=16000, S11&gt;=1500, T11&lt;16000, U11&gt;=800), S12 + T12 + U12,
  AND(V11&gt;=16000, S11&gt;=1500, U11&gt;=800), V11 - (S12 + U12),
  AND(V11&lt;=16000, T11&lt;=16000), S12 + U12,
  TRUE, "")</f>
        <v>0</v>
      </c>
      <c r="W12" s="41">
        <f t="shared" si="5"/>
        <v>0</v>
      </c>
      <c r="X12" s="42"/>
    </row>
    <row r="13" spans="1:24" ht="24.95" customHeight="1" x14ac:dyDescent="0.15">
      <c r="A13" s="73">
        <v>5</v>
      </c>
      <c r="B13" s="24"/>
      <c r="C13" s="25"/>
      <c r="D13" s="26"/>
      <c r="E13" s="26"/>
      <c r="F13" s="27">
        <f t="shared" ref="F13:V24" si="80">C13+D13+E13</f>
        <v>0</v>
      </c>
      <c r="G13" s="25"/>
      <c r="H13" s="26"/>
      <c r="I13" s="26"/>
      <c r="J13" s="29">
        <f t="shared" ref="J13:V24" si="81">G13+H13+I13</f>
        <v>0</v>
      </c>
      <c r="K13" s="25"/>
      <c r="L13" s="26"/>
      <c r="M13" s="28"/>
      <c r="N13" s="29">
        <f t="shared" ref="N13:V24" si="82">K13+L13+M13</f>
        <v>0</v>
      </c>
      <c r="O13" s="25"/>
      <c r="P13" s="26"/>
      <c r="Q13" s="26"/>
      <c r="R13" s="29">
        <f t="shared" ref="R13:V24" si="83">O13+P13+Q13</f>
        <v>0</v>
      </c>
      <c r="S13" s="25"/>
      <c r="T13" s="26"/>
      <c r="U13" s="31"/>
      <c r="V13" s="32">
        <f t="shared" ref="V13:V24" si="84">S13+T13+U13</f>
        <v>0</v>
      </c>
      <c r="W13" s="33">
        <f t="shared" si="5"/>
        <v>0</v>
      </c>
      <c r="X13" s="34"/>
    </row>
    <row r="14" spans="1:24" ht="24.95" customHeight="1" thickBot="1" x14ac:dyDescent="0.2">
      <c r="A14" s="74"/>
      <c r="B14" s="35" t="s">
        <v>2</v>
      </c>
      <c r="C14" s="36">
        <f t="shared" ref="C14" si="85">IF(C13&gt;1501,C13-1500,(IF(D13&gt;16001,C13,0)))</f>
        <v>0</v>
      </c>
      <c r="D14" s="37">
        <f t="shared" ref="D14" si="86">IF(F13&gt;16001,F13-16000-C14-E14,0)</f>
        <v>0</v>
      </c>
      <c r="E14" s="37">
        <f t="shared" ref="E14" si="87">IF(E13&gt;801,E13-800,(IF(D13&gt;16001,E13,0)))</f>
        <v>0</v>
      </c>
      <c r="F14" s="38" cm="1">
        <f t="array" ref="F14">_xlfn.IFS(
  AND(F13&gt;=16000, C13&gt;=1500, D13&gt;=16000, E13&gt;=800), F13 - 16000,
  AND(F13&gt;=16000, C13&gt;=1500, D13&lt;16000, E13&gt;=800), C14 + D14 + E14,
  AND(F13&gt;=16000, C13&gt;=1500, E13&gt;=800), F13 - (C14 + E14),
  AND(F13&lt;=16000, D13&lt;=16000), C14 + E14,
  TRUE, "")</f>
        <v>0</v>
      </c>
      <c r="G14" s="36">
        <f t="shared" ref="G14" si="88">IF(G13&gt;1501,G13-1500,(IF(H13&gt;16001,G13,0)))</f>
        <v>0</v>
      </c>
      <c r="H14" s="37">
        <f t="shared" ref="H14" si="89">IF(J13&gt;16001,J13-16000-G14-I14,0)</f>
        <v>0</v>
      </c>
      <c r="I14" s="37">
        <f t="shared" ref="I14" si="90">IF(I13&gt;801,I13-800,(IF(H13&gt;16001,I13,0)))</f>
        <v>0</v>
      </c>
      <c r="J14" s="38" cm="1">
        <f t="array" ref="J14">_xlfn.IFS(
  AND(J13&gt;=16000, G13&gt;=1500, H13&gt;=16000, I13&gt;=800), J13 - 16000,
  AND(J13&gt;=16000, G13&gt;=1500, H13&lt;16000, I13&gt;=800), G14 + H14 + I14,
  AND(J13&gt;=16000, G13&gt;=1500, I13&gt;=800), J13 - (G14 + I14),
  AND(J13&lt;=16000, H13&lt;=16000), G14 + I14,
  TRUE, "")</f>
        <v>0</v>
      </c>
      <c r="K14" s="36">
        <f t="shared" ref="K14" si="91">IF(K13&gt;1501,K13-1500,(IF(L13&gt;16001,K13,0)))</f>
        <v>0</v>
      </c>
      <c r="L14" s="37">
        <f t="shared" ref="L14" si="92">IF(N13&gt;16001,N13-16000-K14-M14,0)</f>
        <v>0</v>
      </c>
      <c r="M14" s="37">
        <f t="shared" ref="M14" si="93">IF(M13&gt;801,M13-800,(IF(L13&gt;16001,M13,0)))</f>
        <v>0</v>
      </c>
      <c r="N14" s="38" cm="1">
        <f t="array" ref="N14">_xlfn.IFS(
  AND(N13&gt;=16000, K13&gt;=1500, L13&gt;=16000, M13&gt;=800), N13 - 16000,
  AND(N13&gt;=16000, K13&gt;=1500, L13&lt;16000, M13&gt;=800), K14 + L14 + M14,
  AND(N13&gt;=16000, K13&gt;=1500, M13&gt;=800), N13 - (K14 + M14),
  AND(N13&lt;=16000, L13&lt;=16000), K14 + M14,
  TRUE, "")</f>
        <v>0</v>
      </c>
      <c r="O14" s="36">
        <f t="shared" ref="O14" si="94">IF(O13&gt;1501,O13-1500,(IF(P13&gt;16001,O13,0)))</f>
        <v>0</v>
      </c>
      <c r="P14" s="37">
        <f t="shared" ref="P14" si="95">IF(R13&gt;16001,R13-16000-O14-Q14,0)</f>
        <v>0</v>
      </c>
      <c r="Q14" s="37">
        <f t="shared" ref="Q14" si="96">IF(Q13&gt;801,Q13-800,(IF(P13&gt;16001,Q13,0)))</f>
        <v>0</v>
      </c>
      <c r="R14" s="38" cm="1">
        <f t="array" ref="R14">_xlfn.IFS(
  AND(R13&gt;=16000, O13&gt;=1500, P13&gt;=16000, Q13&gt;=800), R13 - 16000,
  AND(R13&gt;=16000, O13&gt;=1500, P13&lt;16000, Q13&gt;=800), O14 + P14 + Q14,
  AND(R13&gt;=16000, O13&gt;=1500, Q13&gt;=800), R13 - (O14 + Q14),
  AND(R13&lt;=16000, P13&lt;=16000), O14 + Q14,
  TRUE, "")</f>
        <v>0</v>
      </c>
      <c r="S14" s="36">
        <f t="shared" ref="S14" si="97">IF(S13&gt;1501,S13-1500,(IF(T13&gt;16001,S13,0)))</f>
        <v>0</v>
      </c>
      <c r="T14" s="37">
        <f t="shared" ref="T14" si="98">IF(V13&gt;16001,V13-16000-S14-U14,0)</f>
        <v>0</v>
      </c>
      <c r="U14" s="39">
        <f t="shared" ref="U14" si="99">IF(U13&gt;801,U13-800,(IF(T13&gt;16001,U13,0)))</f>
        <v>0</v>
      </c>
      <c r="V14" s="40" cm="1">
        <f t="array" ref="V14">_xlfn.IFS(
  AND(V13&gt;=16000, S13&gt;=1500, T13&gt;=16000, U13&gt;=800), V13 - 16000,
  AND(V13&gt;=16000, S13&gt;=1500, T13&lt;16000, U13&gt;=800), S14 + T14 + U14,
  AND(V13&gt;=16000, S13&gt;=1500, U13&gt;=800), V13 - (S14 + U14),
  AND(V13&lt;=16000, T13&lt;=16000), S14 + U14,
  TRUE, "")</f>
        <v>0</v>
      </c>
      <c r="W14" s="41">
        <f t="shared" si="5"/>
        <v>0</v>
      </c>
      <c r="X14" s="42"/>
    </row>
    <row r="15" spans="1:24" ht="24.95" customHeight="1" x14ac:dyDescent="0.15">
      <c r="A15" s="73">
        <v>6</v>
      </c>
      <c r="B15" s="24"/>
      <c r="C15" s="25"/>
      <c r="D15" s="26"/>
      <c r="E15" s="26"/>
      <c r="F15" s="27">
        <f t="shared" ref="F15:V24" si="100">C15+D15+E15</f>
        <v>0</v>
      </c>
      <c r="G15" s="25"/>
      <c r="H15" s="44"/>
      <c r="I15" s="26"/>
      <c r="J15" s="29">
        <f t="shared" ref="J15:V24" si="101">G15+H15+I15</f>
        <v>0</v>
      </c>
      <c r="K15" s="45"/>
      <c r="L15" s="26"/>
      <c r="M15" s="28"/>
      <c r="N15" s="29">
        <f t="shared" ref="N15:V24" si="102">K15+L15+M15</f>
        <v>0</v>
      </c>
      <c r="O15" s="25"/>
      <c r="P15" s="26"/>
      <c r="Q15" s="26"/>
      <c r="R15" s="29">
        <f t="shared" ref="R15:V24" si="103">O15+P15+Q15</f>
        <v>0</v>
      </c>
      <c r="S15" s="25"/>
      <c r="T15" s="26"/>
      <c r="U15" s="31"/>
      <c r="V15" s="32">
        <f t="shared" ref="V15:V24" si="104">S15+T15+U15</f>
        <v>0</v>
      </c>
      <c r="W15" s="33">
        <f t="shared" si="5"/>
        <v>0</v>
      </c>
      <c r="X15" s="34"/>
    </row>
    <row r="16" spans="1:24" ht="24.95" customHeight="1" thickBot="1" x14ac:dyDescent="0.2">
      <c r="A16" s="74"/>
      <c r="B16" s="35" t="s">
        <v>4</v>
      </c>
      <c r="C16" s="36">
        <f t="shared" ref="C16" si="105">IF(C15&gt;1501,C15-1500,(IF(D15&gt;16001,C15,0)))</f>
        <v>0</v>
      </c>
      <c r="D16" s="37">
        <f t="shared" ref="D16" si="106">IF(F15&gt;16001,F15-16000-C16-E16,0)</f>
        <v>0</v>
      </c>
      <c r="E16" s="37">
        <f t="shared" ref="E16" si="107">IF(E15&gt;801,E15-800,(IF(D15&gt;16001,E15,0)))</f>
        <v>0</v>
      </c>
      <c r="F16" s="38" cm="1">
        <f t="array" ref="F16">_xlfn.IFS(
  AND(F15&gt;=16000, C15&gt;=1500, D15&gt;=16000, E15&gt;=800), F15 - 16000,
  AND(F15&gt;=16000, C15&gt;=1500, D15&lt;16000, E15&gt;=800), C16 + D16 + E16,
  AND(F15&gt;=16000, C15&gt;=1500, E15&gt;=800), F15 - (C16 + E16),
  AND(F15&lt;=16000, D15&lt;=16000), C16 + E16,
  TRUE, "")</f>
        <v>0</v>
      </c>
      <c r="G16" s="36">
        <f t="shared" ref="G16" si="108">IF(G15&gt;1501,G15-1500,(IF(H15&gt;16001,G15,0)))</f>
        <v>0</v>
      </c>
      <c r="H16" s="37">
        <f t="shared" ref="H16" si="109">IF(J15&gt;16001,J15-16000-G16-I16,0)</f>
        <v>0</v>
      </c>
      <c r="I16" s="37">
        <f t="shared" ref="I16" si="110">IF(I15&gt;801,I15-800,(IF(H15&gt;16001,I15,0)))</f>
        <v>0</v>
      </c>
      <c r="J16" s="38" cm="1">
        <f t="array" ref="J16">_xlfn.IFS(
  AND(J15&gt;=16000, G15&gt;=1500, H15&gt;=16000, I15&gt;=800), J15 - 16000,
  AND(J15&gt;=16000, G15&gt;=1500, H15&lt;16000, I15&gt;=800), G16 + H16 + I16,
  AND(J15&gt;=16000, G15&gt;=1500, I15&gt;=800), J15 - (G16 + I16),
  AND(J15&lt;=16000, H15&lt;=16000), G16 + I16,
  TRUE, "")</f>
        <v>0</v>
      </c>
      <c r="K16" s="36">
        <f t="shared" ref="K16" si="111">IF(K15&gt;1501,K15-1500,(IF(L15&gt;16001,K15,0)))</f>
        <v>0</v>
      </c>
      <c r="L16" s="37">
        <f t="shared" ref="L16" si="112">IF(N15&gt;16001,N15-16000-K16-M16,0)</f>
        <v>0</v>
      </c>
      <c r="M16" s="37">
        <f t="shared" ref="M16" si="113">IF(M15&gt;801,M15-800,(IF(L15&gt;16001,M15,0)))</f>
        <v>0</v>
      </c>
      <c r="N16" s="38" cm="1">
        <f t="array" ref="N16">_xlfn.IFS(
  AND(N15&gt;=16000, K15&gt;=1500, L15&gt;=16000, M15&gt;=800), N15 - 16000,
  AND(N15&gt;=16000, K15&gt;=1500, L15&lt;16000, M15&gt;=800), K16 + L16 + M16,
  AND(N15&gt;=16000, K15&gt;=1500, M15&gt;=800), N15 - (K16 + M16),
  AND(N15&lt;=16000, L15&lt;=16000), K16 + M16,
  TRUE, "")</f>
        <v>0</v>
      </c>
      <c r="O16" s="36">
        <f t="shared" ref="O16" si="114">IF(O15&gt;1501,O15-1500,(IF(P15&gt;16001,O15,0)))</f>
        <v>0</v>
      </c>
      <c r="P16" s="37">
        <f t="shared" ref="P16" si="115">IF(R15&gt;16001,R15-16000-O16-Q16,0)</f>
        <v>0</v>
      </c>
      <c r="Q16" s="37">
        <f t="shared" ref="Q16" si="116">IF(Q15&gt;801,Q15-800,(IF(P15&gt;16001,Q15,0)))</f>
        <v>0</v>
      </c>
      <c r="R16" s="38" cm="1">
        <f t="array" ref="R16">_xlfn.IFS(
  AND(R15&gt;=16000, O15&gt;=1500, P15&gt;=16000, Q15&gt;=800), R15 - 16000,
  AND(R15&gt;=16000, O15&gt;=1500, P15&lt;16000, Q15&gt;=800), O16 + P16 + Q16,
  AND(R15&gt;=16000, O15&gt;=1500, Q15&gt;=800), R15 - (O16 + Q16),
  AND(R15&lt;=16000, P15&lt;=16000), O16 + Q16,
  TRUE, "")</f>
        <v>0</v>
      </c>
      <c r="S16" s="36">
        <f t="shared" ref="S16" si="117">IF(S15&gt;1501,S15-1500,(IF(T15&gt;16001,S15,0)))</f>
        <v>0</v>
      </c>
      <c r="T16" s="37">
        <f t="shared" ref="T16" si="118">IF(V15&gt;16001,V15-16000-S16-U16,0)</f>
        <v>0</v>
      </c>
      <c r="U16" s="39">
        <f t="shared" ref="U16" si="119">IF(U15&gt;801,U15-800,(IF(T15&gt;16001,U15,0)))</f>
        <v>0</v>
      </c>
      <c r="V16" s="40" cm="1">
        <f t="array" ref="V16">_xlfn.IFS(
  AND(V15&gt;=16000, S15&gt;=1500, T15&gt;=16000, U15&gt;=800), V15 - 16000,
  AND(V15&gt;=16000, S15&gt;=1500, T15&lt;16000, U15&gt;=800), S16 + T16 + U16,
  AND(V15&gt;=16000, S15&gt;=1500, U15&gt;=800), V15 - (S16 + U16),
  AND(V15&lt;=16000, T15&lt;=16000), S16 + U16,
  TRUE, "")</f>
        <v>0</v>
      </c>
      <c r="W16" s="41">
        <f t="shared" si="5"/>
        <v>0</v>
      </c>
      <c r="X16" s="42"/>
    </row>
    <row r="17" spans="1:24" ht="24.95" customHeight="1" x14ac:dyDescent="0.15">
      <c r="A17" s="73">
        <v>7</v>
      </c>
      <c r="B17" s="24"/>
      <c r="C17" s="25"/>
      <c r="D17" s="26"/>
      <c r="E17" s="26"/>
      <c r="F17" s="27">
        <f t="shared" ref="F17:V24" si="120">C17+D17+E17</f>
        <v>0</v>
      </c>
      <c r="G17" s="25"/>
      <c r="H17" s="44"/>
      <c r="I17" s="26"/>
      <c r="J17" s="29">
        <f t="shared" ref="J17:V24" si="121">G17+H17+I17</f>
        <v>0</v>
      </c>
      <c r="K17" s="45"/>
      <c r="L17" s="26"/>
      <c r="M17" s="28"/>
      <c r="N17" s="29">
        <f t="shared" ref="N17:V24" si="122">K17+L17+M17</f>
        <v>0</v>
      </c>
      <c r="O17" s="25"/>
      <c r="P17" s="26"/>
      <c r="Q17" s="26"/>
      <c r="R17" s="29">
        <f t="shared" ref="R17:V24" si="123">O17+P17+Q17</f>
        <v>0</v>
      </c>
      <c r="S17" s="25"/>
      <c r="T17" s="26"/>
      <c r="U17" s="31"/>
      <c r="V17" s="32">
        <f t="shared" ref="V17:V24" si="124">S17+T17+U17</f>
        <v>0</v>
      </c>
      <c r="W17" s="33">
        <f t="shared" ref="W17:W24" si="125">SUM(F17,J17,N17,R17,V17)</f>
        <v>0</v>
      </c>
      <c r="X17" s="34"/>
    </row>
    <row r="18" spans="1:24" ht="24.95" customHeight="1" thickBot="1" x14ac:dyDescent="0.2">
      <c r="A18" s="74"/>
      <c r="B18" s="35" t="s">
        <v>4</v>
      </c>
      <c r="C18" s="36">
        <f t="shared" ref="C18" si="126">IF(C17&gt;1501,C17-1500,(IF(D17&gt;16001,C17,0)))</f>
        <v>0</v>
      </c>
      <c r="D18" s="37">
        <f t="shared" ref="D18" si="127">IF(F17&gt;16001,F17-16000-C18-E18,0)</f>
        <v>0</v>
      </c>
      <c r="E18" s="37">
        <f t="shared" ref="E18" si="128">IF(E17&gt;801,E17-800,(IF(D17&gt;16001,E17,0)))</f>
        <v>0</v>
      </c>
      <c r="F18" s="38" cm="1">
        <f t="array" ref="F18">_xlfn.IFS(
  AND(F17&gt;=16000, C17&gt;=1500, D17&gt;=16000, E17&gt;=800), F17 - 16000,
  AND(F17&gt;=16000, C17&gt;=1500, D17&lt;16000, E17&gt;=800), C18 + D18 + E18,
  AND(F17&gt;=16000, C17&gt;=1500, E17&gt;=800), F17 - (C18 + E18),
  AND(F17&lt;=16000, D17&lt;=16000), C18 + E18,
  TRUE, "")</f>
        <v>0</v>
      </c>
      <c r="G18" s="36">
        <f t="shared" ref="G18" si="129">IF(G17&gt;1501,G17-1500,(IF(H17&gt;16001,G17,0)))</f>
        <v>0</v>
      </c>
      <c r="H18" s="37">
        <f t="shared" ref="H18" si="130">IF(J17&gt;16001,J17-16000-G18-I18,0)</f>
        <v>0</v>
      </c>
      <c r="I18" s="37">
        <f t="shared" ref="I18" si="131">IF(I17&gt;801,I17-800,(IF(H17&gt;16001,I17,0)))</f>
        <v>0</v>
      </c>
      <c r="J18" s="38" cm="1">
        <f t="array" ref="J18">_xlfn.IFS(
  AND(J17&gt;=16000, G17&gt;=1500, H17&gt;=16000, I17&gt;=800), J17 - 16000,
  AND(J17&gt;=16000, G17&gt;=1500, H17&lt;16000, I17&gt;=800), G18 + H18 + I18,
  AND(J17&gt;=16000, G17&gt;=1500, I17&gt;=800), J17 - (G18 + I18),
  AND(J17&lt;=16000, H17&lt;=16000), G18 + I18,
  TRUE, "")</f>
        <v>0</v>
      </c>
      <c r="K18" s="36">
        <f t="shared" ref="K18" si="132">IF(K17&gt;1501,K17-1500,(IF(L17&gt;16001,K17,0)))</f>
        <v>0</v>
      </c>
      <c r="L18" s="37">
        <f t="shared" ref="L18" si="133">IF(N17&gt;16001,N17-16000-K18-M18,0)</f>
        <v>0</v>
      </c>
      <c r="M18" s="37">
        <f t="shared" ref="M18" si="134">IF(M17&gt;801,M17-800,(IF(L17&gt;16001,M17,0)))</f>
        <v>0</v>
      </c>
      <c r="N18" s="38" cm="1">
        <f t="array" ref="N18">_xlfn.IFS(
  AND(N17&gt;=16000, K17&gt;=1500, L17&gt;=16000, M17&gt;=800), N17 - 16000,
  AND(N17&gt;=16000, K17&gt;=1500, L17&lt;16000, M17&gt;=800), K18 + L18 + M18,
  AND(N17&gt;=16000, K17&gt;=1500, M17&gt;=800), N17 - (K18 + M18),
  AND(N17&lt;=16000, L17&lt;=16000), K18 + M18,
  TRUE, "")</f>
        <v>0</v>
      </c>
      <c r="O18" s="36">
        <f t="shared" ref="O18" si="135">IF(O17&gt;1501,O17-1500,(IF(P17&gt;16001,O17,0)))</f>
        <v>0</v>
      </c>
      <c r="P18" s="37">
        <f t="shared" ref="P18" si="136">IF(R17&gt;16001,R17-16000-O18-Q18,0)</f>
        <v>0</v>
      </c>
      <c r="Q18" s="37">
        <f t="shared" ref="Q18" si="137">IF(Q17&gt;801,Q17-800,(IF(P17&gt;16001,Q17,0)))</f>
        <v>0</v>
      </c>
      <c r="R18" s="38" cm="1">
        <f t="array" ref="R18">_xlfn.IFS(
  AND(R17&gt;=16000, O17&gt;=1500, P17&gt;=16000, Q17&gt;=800), R17 - 16000,
  AND(R17&gt;=16000, O17&gt;=1500, P17&lt;16000, Q17&gt;=800), O18 + P18 + Q18,
  AND(R17&gt;=16000, O17&gt;=1500, Q17&gt;=800), R17 - (O18 + Q18),
  AND(R17&lt;=16000, P17&lt;=16000), O18 + Q18,
  TRUE, "")</f>
        <v>0</v>
      </c>
      <c r="S18" s="36">
        <f t="shared" ref="S18" si="138">IF(S17&gt;1501,S17-1500,(IF(T17&gt;16001,S17,0)))</f>
        <v>0</v>
      </c>
      <c r="T18" s="37">
        <f t="shared" ref="T18" si="139">IF(V17&gt;16001,V17-16000-S18-U18,0)</f>
        <v>0</v>
      </c>
      <c r="U18" s="39">
        <f t="shared" ref="U18" si="140">IF(U17&gt;801,U17-800,(IF(T17&gt;16001,U17,0)))</f>
        <v>0</v>
      </c>
      <c r="V18" s="40" cm="1">
        <f t="array" ref="V18">_xlfn.IFS(
  AND(V17&gt;=16000, S17&gt;=1500, T17&gt;=16000, U17&gt;=800), V17 - 16000,
  AND(V17&gt;=16000, S17&gt;=1500, T17&lt;16000, U17&gt;=800), S18 + T18 + U18,
  AND(V17&gt;=16000, S17&gt;=1500, U17&gt;=800), V17 - (S18 + U18),
  AND(V17&lt;=16000, T17&lt;=16000), S18 + U18,
  TRUE, "")</f>
        <v>0</v>
      </c>
      <c r="W18" s="41">
        <f t="shared" si="125"/>
        <v>0</v>
      </c>
      <c r="X18" s="42"/>
    </row>
    <row r="19" spans="1:24" s="8" customFormat="1" ht="24.95" customHeight="1" x14ac:dyDescent="0.15">
      <c r="A19" s="73">
        <v>8</v>
      </c>
      <c r="B19" s="24"/>
      <c r="C19" s="25"/>
      <c r="D19" s="26"/>
      <c r="E19" s="26"/>
      <c r="F19" s="27">
        <f t="shared" ref="F19:V24" si="141">C19+D19+E19</f>
        <v>0</v>
      </c>
      <c r="G19" s="25"/>
      <c r="H19" s="44"/>
      <c r="I19" s="26"/>
      <c r="J19" s="29">
        <f t="shared" ref="J19:V24" si="142">G19+H19+I19</f>
        <v>0</v>
      </c>
      <c r="K19" s="45"/>
      <c r="L19" s="26"/>
      <c r="M19" s="28"/>
      <c r="N19" s="29">
        <f t="shared" ref="N19:V24" si="143">K19+L19+M19</f>
        <v>0</v>
      </c>
      <c r="O19" s="25"/>
      <c r="P19" s="26"/>
      <c r="Q19" s="26"/>
      <c r="R19" s="29">
        <f t="shared" ref="R19:V24" si="144">O19+P19+Q19</f>
        <v>0</v>
      </c>
      <c r="S19" s="25"/>
      <c r="T19" s="26"/>
      <c r="U19" s="31"/>
      <c r="V19" s="32">
        <f t="shared" ref="V19:V24" si="145">S19+T19+U19</f>
        <v>0</v>
      </c>
      <c r="W19" s="33">
        <f t="shared" si="125"/>
        <v>0</v>
      </c>
      <c r="X19" s="34"/>
    </row>
    <row r="20" spans="1:24" s="8" customFormat="1" ht="24.95" customHeight="1" thickBot="1" x14ac:dyDescent="0.2">
      <c r="A20" s="74"/>
      <c r="B20" s="35" t="s">
        <v>4</v>
      </c>
      <c r="C20" s="36">
        <f t="shared" ref="C20" si="146">IF(C19&gt;1501,C19-1500,(IF(D19&gt;16001,C19,0)))</f>
        <v>0</v>
      </c>
      <c r="D20" s="37">
        <f t="shared" ref="D20" si="147">IF(F19&gt;16001,F19-16000-C20-E20,0)</f>
        <v>0</v>
      </c>
      <c r="E20" s="37">
        <f t="shared" ref="E20" si="148">IF(E19&gt;801,E19-800,(IF(D19&gt;16001,E19,0)))</f>
        <v>0</v>
      </c>
      <c r="F20" s="38" cm="1">
        <f t="array" ref="F20">_xlfn.IFS(
  AND(F19&gt;=16000, C19&gt;=1500, D19&gt;=16000, E19&gt;=800), F19 - 16000,
  AND(F19&gt;=16000, C19&gt;=1500, D19&lt;16000, E19&gt;=800), C20 + D20 + E20,
  AND(F19&gt;=16000, C19&gt;=1500, E19&gt;=800), F19 - (C20 + E20),
  AND(F19&lt;=16000, D19&lt;=16000), C20 + E20,
  TRUE, "")</f>
        <v>0</v>
      </c>
      <c r="G20" s="36">
        <f t="shared" ref="G20" si="149">IF(G19&gt;1501,G19-1500,(IF(H19&gt;16001,G19,0)))</f>
        <v>0</v>
      </c>
      <c r="H20" s="37">
        <f t="shared" ref="H20" si="150">IF(J19&gt;16001,J19-16000-G20-I20,0)</f>
        <v>0</v>
      </c>
      <c r="I20" s="37">
        <f t="shared" ref="I20" si="151">IF(I19&gt;801,I19-800,(IF(H19&gt;16001,I19,0)))</f>
        <v>0</v>
      </c>
      <c r="J20" s="38" cm="1">
        <f t="array" ref="J20">_xlfn.IFS(
  AND(J19&gt;=16000, G19&gt;=1500, H19&gt;=16000, I19&gt;=800), J19 - 16000,
  AND(J19&gt;=16000, G19&gt;=1500, H19&lt;16000, I19&gt;=800), G20 + H20 + I20,
  AND(J19&gt;=16000, G19&gt;=1500, I19&gt;=800), J19 - (G20 + I20),
  AND(J19&lt;=16000, H19&lt;=16000), G20 + I20,
  TRUE, "")</f>
        <v>0</v>
      </c>
      <c r="K20" s="36">
        <f t="shared" ref="K20" si="152">IF(K19&gt;1501,K19-1500,(IF(L19&gt;16001,K19,0)))</f>
        <v>0</v>
      </c>
      <c r="L20" s="37">
        <f t="shared" ref="L20" si="153">IF(N19&gt;16001,N19-16000-K20-M20,0)</f>
        <v>0</v>
      </c>
      <c r="M20" s="37">
        <f t="shared" ref="M20" si="154">IF(M19&gt;801,M19-800,(IF(L19&gt;16001,M19,0)))</f>
        <v>0</v>
      </c>
      <c r="N20" s="38" cm="1">
        <f t="array" ref="N20">_xlfn.IFS(
  AND(N19&gt;=16000, K19&gt;=1500, L19&gt;=16000, M19&gt;=800), N19 - 16000,
  AND(N19&gt;=16000, K19&gt;=1500, L19&lt;16000, M19&gt;=800), K20 + L20 + M20,
  AND(N19&gt;=16000, K19&gt;=1500, M19&gt;=800), N19 - (K20 + M20),
  AND(N19&lt;=16000, L19&lt;=16000), K20 + M20,
  TRUE, "")</f>
        <v>0</v>
      </c>
      <c r="O20" s="36">
        <f t="shared" ref="O20" si="155">IF(O19&gt;1501,O19-1500,(IF(P19&gt;16001,O19,0)))</f>
        <v>0</v>
      </c>
      <c r="P20" s="37">
        <f t="shared" ref="P20" si="156">IF(R19&gt;16001,R19-16000-O20-Q20,0)</f>
        <v>0</v>
      </c>
      <c r="Q20" s="37">
        <f t="shared" ref="Q20" si="157">IF(Q19&gt;801,Q19-800,(IF(P19&gt;16001,Q19,0)))</f>
        <v>0</v>
      </c>
      <c r="R20" s="38" cm="1">
        <f t="array" ref="R20">_xlfn.IFS(
  AND(R19&gt;=16000, O19&gt;=1500, P19&gt;=16000, Q19&gt;=800), R19 - 16000,
  AND(R19&gt;=16000, O19&gt;=1500, P19&lt;16000, Q19&gt;=800), O20 + P20 + Q20,
  AND(R19&gt;=16000, O19&gt;=1500, Q19&gt;=800), R19 - (O20 + Q20),
  AND(R19&lt;=16000, P19&lt;=16000), O20 + Q20,
  TRUE, "")</f>
        <v>0</v>
      </c>
      <c r="S20" s="36">
        <f t="shared" ref="S20" si="158">IF(S19&gt;1501,S19-1500,(IF(T19&gt;16001,S19,0)))</f>
        <v>0</v>
      </c>
      <c r="T20" s="37">
        <f t="shared" ref="T20" si="159">IF(V19&gt;16001,V19-16000-S20-U20,0)</f>
        <v>0</v>
      </c>
      <c r="U20" s="39">
        <f t="shared" ref="U20" si="160">IF(U19&gt;801,U19-800,(IF(T19&gt;16001,U19,0)))</f>
        <v>0</v>
      </c>
      <c r="V20" s="40" cm="1">
        <f t="array" ref="V20">_xlfn.IFS(
  AND(V19&gt;=16000, S19&gt;=1500, T19&gt;=16000, U19&gt;=800), V19 - 16000,
  AND(V19&gt;=16000, S19&gt;=1500, T19&lt;16000, U19&gt;=800), S20 + T20 + U20,
  AND(V19&gt;=16000, S19&gt;=1500, U19&gt;=800), V19 - (S20 + U20),
  AND(V19&lt;=16000, T19&lt;=16000), S20 + U20,
  TRUE, "")</f>
        <v>0</v>
      </c>
      <c r="W20" s="41">
        <f t="shared" si="125"/>
        <v>0</v>
      </c>
      <c r="X20" s="42"/>
    </row>
    <row r="21" spans="1:24" ht="24.95" customHeight="1" x14ac:dyDescent="0.15">
      <c r="A21" s="73">
        <v>9</v>
      </c>
      <c r="B21" s="24"/>
      <c r="C21" s="25"/>
      <c r="D21" s="26"/>
      <c r="E21" s="26"/>
      <c r="F21" s="27">
        <f t="shared" ref="F21:V24" si="161">C21+D21+E21</f>
        <v>0</v>
      </c>
      <c r="G21" s="25"/>
      <c r="H21" s="44"/>
      <c r="I21" s="26"/>
      <c r="J21" s="29">
        <f t="shared" ref="J21:V24" si="162">G21+H21+I21</f>
        <v>0</v>
      </c>
      <c r="K21" s="45"/>
      <c r="L21" s="26"/>
      <c r="M21" s="28"/>
      <c r="N21" s="29">
        <f t="shared" ref="N21:V24" si="163">K21+L21+M21</f>
        <v>0</v>
      </c>
      <c r="O21" s="25"/>
      <c r="P21" s="26"/>
      <c r="Q21" s="26"/>
      <c r="R21" s="29">
        <f t="shared" ref="R21:V24" si="164">O21+P21+Q21</f>
        <v>0</v>
      </c>
      <c r="S21" s="25"/>
      <c r="T21" s="26"/>
      <c r="U21" s="31"/>
      <c r="V21" s="32">
        <f t="shared" ref="V21:V24" si="165">S21+T21+U21</f>
        <v>0</v>
      </c>
      <c r="W21" s="33">
        <f t="shared" si="125"/>
        <v>0</v>
      </c>
      <c r="X21" s="34"/>
    </row>
    <row r="22" spans="1:24" ht="24.95" customHeight="1" thickBot="1" x14ac:dyDescent="0.2">
      <c r="A22" s="74"/>
      <c r="B22" s="35" t="s">
        <v>4</v>
      </c>
      <c r="C22" s="36">
        <f t="shared" ref="C22" si="166">IF(C21&gt;1501,C21-1500,(IF(D21&gt;16001,C21,0)))</f>
        <v>0</v>
      </c>
      <c r="D22" s="37">
        <f t="shared" ref="D22" si="167">IF(F21&gt;16001,F21-16000-C22-E22,0)</f>
        <v>0</v>
      </c>
      <c r="E22" s="37">
        <f t="shared" ref="E22" si="168">IF(E21&gt;801,E21-800,(IF(D21&gt;16001,E21,0)))</f>
        <v>0</v>
      </c>
      <c r="F22" s="38" cm="1">
        <f t="array" ref="F22">_xlfn.IFS(
  AND(F21&gt;=16000, C21&gt;=1500, D21&gt;=16000, E21&gt;=800), F21 - 16000,
  AND(F21&gt;=16000, C21&gt;=1500, D21&lt;16000, E21&gt;=800), C22 + D22 + E22,
  AND(F21&gt;=16000, C21&gt;=1500, E21&gt;=800), F21 - (C22 + E22),
  AND(F21&lt;=16000, D21&lt;=16000), C22 + E22,
  TRUE, "")</f>
        <v>0</v>
      </c>
      <c r="G22" s="36">
        <f t="shared" ref="G22" si="169">IF(G21&gt;1501,G21-1500,(IF(H21&gt;16001,G21,0)))</f>
        <v>0</v>
      </c>
      <c r="H22" s="37">
        <f t="shared" ref="H22" si="170">IF(J21&gt;16001,J21-16000-G22-I22,0)</f>
        <v>0</v>
      </c>
      <c r="I22" s="37">
        <f t="shared" ref="I22" si="171">IF(I21&gt;801,I21-800,(IF(H21&gt;16001,I21,0)))</f>
        <v>0</v>
      </c>
      <c r="J22" s="38" cm="1">
        <f t="array" ref="J22">_xlfn.IFS(
  AND(J21&gt;=16000, G21&gt;=1500, H21&gt;=16000, I21&gt;=800), J21 - 16000,
  AND(J21&gt;=16000, G21&gt;=1500, H21&lt;16000, I21&gt;=800), G22 + H22 + I22,
  AND(J21&gt;=16000, G21&gt;=1500, I21&gt;=800), J21 - (G22 + I22),
  AND(J21&lt;=16000, H21&lt;=16000), G22 + I22,
  TRUE, "")</f>
        <v>0</v>
      </c>
      <c r="K22" s="36">
        <f t="shared" ref="K22" si="172">IF(K21&gt;1501,K21-1500,(IF(L21&gt;16001,K21,0)))</f>
        <v>0</v>
      </c>
      <c r="L22" s="37">
        <f t="shared" ref="L22" si="173">IF(N21&gt;16001,N21-16000-K22-M22,0)</f>
        <v>0</v>
      </c>
      <c r="M22" s="37">
        <f t="shared" ref="M22" si="174">IF(M21&gt;801,M21-800,(IF(L21&gt;16001,M21,0)))</f>
        <v>0</v>
      </c>
      <c r="N22" s="38" cm="1">
        <f t="array" ref="N22">_xlfn.IFS(
  AND(N21&gt;=16000, K21&gt;=1500, L21&gt;=16000, M21&gt;=800), N21 - 16000,
  AND(N21&gt;=16000, K21&gt;=1500, L21&lt;16000, M21&gt;=800), K22 + L22 + M22,
  AND(N21&gt;=16000, K21&gt;=1500, M21&gt;=800), N21 - (K22 + M22),
  AND(N21&lt;=16000, L21&lt;=16000), K22 + M22,
  TRUE, "")</f>
        <v>0</v>
      </c>
      <c r="O22" s="36">
        <f t="shared" ref="O22" si="175">IF(O21&gt;1501,O21-1500,(IF(P21&gt;16001,O21,0)))</f>
        <v>0</v>
      </c>
      <c r="P22" s="37">
        <f t="shared" ref="P22" si="176">IF(R21&gt;16001,R21-16000-O22-Q22,0)</f>
        <v>0</v>
      </c>
      <c r="Q22" s="37">
        <f t="shared" ref="Q22" si="177">IF(Q21&gt;801,Q21-800,(IF(P21&gt;16001,Q21,0)))</f>
        <v>0</v>
      </c>
      <c r="R22" s="38" cm="1">
        <f t="array" ref="R22">_xlfn.IFS(
  AND(R21&gt;=16000, O21&gt;=1500, P21&gt;=16000, Q21&gt;=800), R21 - 16000,
  AND(R21&gt;=16000, O21&gt;=1500, P21&lt;16000, Q21&gt;=800), O22 + P22 + Q22,
  AND(R21&gt;=16000, O21&gt;=1500, Q21&gt;=800), R21 - (O22 + Q22),
  AND(R21&lt;=16000, P21&lt;=16000), O22 + Q22,
  TRUE, "")</f>
        <v>0</v>
      </c>
      <c r="S22" s="36">
        <f t="shared" ref="S22" si="178">IF(S21&gt;1501,S21-1500,(IF(T21&gt;16001,S21,0)))</f>
        <v>0</v>
      </c>
      <c r="T22" s="37">
        <f t="shared" ref="T22" si="179">IF(V21&gt;16001,V21-16000-S22-U22,0)</f>
        <v>0</v>
      </c>
      <c r="U22" s="39">
        <f t="shared" ref="U22" si="180">IF(U21&gt;801,U21-800,(IF(T21&gt;16001,U21,0)))</f>
        <v>0</v>
      </c>
      <c r="V22" s="40" cm="1">
        <f t="array" ref="V22">_xlfn.IFS(
  AND(V21&gt;=16000, S21&gt;=1500, T21&gt;=16000, U21&gt;=800), V21 - 16000,
  AND(V21&gt;=16000, S21&gt;=1500, T21&lt;16000, U21&gt;=800), S22 + T22 + U22,
  AND(V21&gt;=16000, S21&gt;=1500, U21&gt;=800), V21 - (S22 + U22),
  AND(V21&lt;=16000, T21&lt;=16000), S22 + U22,
  TRUE, "")</f>
        <v>0</v>
      </c>
      <c r="W22" s="41">
        <f t="shared" si="125"/>
        <v>0</v>
      </c>
      <c r="X22" s="42"/>
    </row>
    <row r="23" spans="1:24" ht="24.95" customHeight="1" x14ac:dyDescent="0.15">
      <c r="A23" s="73">
        <v>10</v>
      </c>
      <c r="B23" s="24"/>
      <c r="C23" s="25"/>
      <c r="D23" s="26"/>
      <c r="E23" s="26"/>
      <c r="F23" s="27">
        <f t="shared" ref="F23:V24" si="181">C23+D23+E23</f>
        <v>0</v>
      </c>
      <c r="G23" s="25"/>
      <c r="H23" s="44"/>
      <c r="I23" s="26"/>
      <c r="J23" s="29">
        <f t="shared" ref="J23:V24" si="182">G23+H23+I23</f>
        <v>0</v>
      </c>
      <c r="K23" s="45"/>
      <c r="L23" s="26"/>
      <c r="M23" s="28"/>
      <c r="N23" s="29">
        <f t="shared" ref="N23:V24" si="183">K23+L23+M23</f>
        <v>0</v>
      </c>
      <c r="O23" s="25"/>
      <c r="P23" s="26"/>
      <c r="Q23" s="26"/>
      <c r="R23" s="29">
        <f t="shared" ref="R23:V24" si="184">O23+P23+Q23</f>
        <v>0</v>
      </c>
      <c r="S23" s="25"/>
      <c r="T23" s="26"/>
      <c r="U23" s="31"/>
      <c r="V23" s="32">
        <f t="shared" ref="V23:V24" si="185">S23+T23+U23</f>
        <v>0</v>
      </c>
      <c r="W23" s="33">
        <f t="shared" si="125"/>
        <v>0</v>
      </c>
      <c r="X23" s="34"/>
    </row>
    <row r="24" spans="1:24" ht="24.95" customHeight="1" thickBot="1" x14ac:dyDescent="0.2">
      <c r="A24" s="75"/>
      <c r="B24" s="46" t="s">
        <v>4</v>
      </c>
      <c r="C24" s="47">
        <f t="shared" ref="C24" si="186">IF(C23&gt;1501,C23-1500,(IF(D23&gt;16001,C23,0)))</f>
        <v>0</v>
      </c>
      <c r="D24" s="48">
        <f t="shared" ref="D24" si="187">IF(F23&gt;16001,F23-16000-C24-E24,0)</f>
        <v>0</v>
      </c>
      <c r="E24" s="48">
        <f t="shared" ref="E24" si="188">IF(E23&gt;801,E23-800,(IF(D23&gt;16001,E23,0)))</f>
        <v>0</v>
      </c>
      <c r="F24" s="49" cm="1">
        <f t="array" ref="F24">_xlfn.IFS(
  AND(F23&gt;=16000, C23&gt;=1500, D23&gt;=16000, E23&gt;=800), F23 - 16000,
  AND(F23&gt;=16000, C23&gt;=1500, D23&lt;16000, E23&gt;=800), C24 + D24 + E24,
  AND(F23&gt;=16000, C23&gt;=1500, E23&gt;=800), F23 - (C24 + E24),
  AND(F23&lt;=16000, D23&lt;=16000), C24 + E24,
  TRUE, "")</f>
        <v>0</v>
      </c>
      <c r="G24" s="47">
        <f t="shared" ref="G24" si="189">IF(G23&gt;1501,G23-1500,(IF(H23&gt;16001,G23,0)))</f>
        <v>0</v>
      </c>
      <c r="H24" s="48">
        <f t="shared" ref="H24" si="190">IF(J23&gt;16001,J23-16000-G24-I24,0)</f>
        <v>0</v>
      </c>
      <c r="I24" s="48">
        <f t="shared" ref="I24" si="191">IF(I23&gt;801,I23-800,(IF(H23&gt;16001,I23,0)))</f>
        <v>0</v>
      </c>
      <c r="J24" s="49" cm="1">
        <f t="array" ref="J24">_xlfn.IFS(
  AND(J23&gt;=16000, G23&gt;=1500, H23&gt;=16000, I23&gt;=800), J23 - 16000,
  AND(J23&gt;=16000, G23&gt;=1500, H23&lt;16000, I23&gt;=800), G24 + H24 + I24,
  AND(J23&gt;=16000, G23&gt;=1500, I23&gt;=800), J23 - (G24 + I24),
  AND(J23&lt;=16000, H23&lt;=16000), G24 + I24,
  TRUE, "")</f>
        <v>0</v>
      </c>
      <c r="K24" s="47">
        <f t="shared" ref="K24" si="192">IF(K23&gt;1501,K23-1500,(IF(L23&gt;16001,K23,0)))</f>
        <v>0</v>
      </c>
      <c r="L24" s="48">
        <f t="shared" ref="L24" si="193">IF(N23&gt;16001,N23-16000-K24-M24,0)</f>
        <v>0</v>
      </c>
      <c r="M24" s="48">
        <f t="shared" ref="M24" si="194">IF(M23&gt;801,M23-800,(IF(L23&gt;16001,M23,0)))</f>
        <v>0</v>
      </c>
      <c r="N24" s="49" cm="1">
        <f t="array" ref="N24">_xlfn.IFS(
  AND(N23&gt;=16000, K23&gt;=1500, L23&gt;=16000, M23&gt;=800), N23 - 16000,
  AND(N23&gt;=16000, K23&gt;=1500, L23&lt;16000, M23&gt;=800), K24 + L24 + M24,
  AND(N23&gt;=16000, K23&gt;=1500, M23&gt;=800), N23 - (K24 + M24),
  AND(N23&lt;=16000, L23&lt;=16000), K24 + M24,
  TRUE, "")</f>
        <v>0</v>
      </c>
      <c r="O24" s="47">
        <f t="shared" ref="O24" si="195">IF(O23&gt;1501,O23-1500,(IF(P23&gt;16001,O23,0)))</f>
        <v>0</v>
      </c>
      <c r="P24" s="48">
        <f t="shared" ref="P24" si="196">IF(R23&gt;16001,R23-16000-O24-Q24,0)</f>
        <v>0</v>
      </c>
      <c r="Q24" s="48">
        <f t="shared" ref="Q24" si="197">IF(Q23&gt;801,Q23-800,(IF(P23&gt;16001,Q23,0)))</f>
        <v>0</v>
      </c>
      <c r="R24" s="49" cm="1">
        <f t="array" ref="R24">_xlfn.IFS(
  AND(R23&gt;=16000, O23&gt;=1500, P23&gt;=16000, Q23&gt;=800), R23 - 16000,
  AND(R23&gt;=16000, O23&gt;=1500, P23&lt;16000, Q23&gt;=800), O24 + P24 + Q24,
  AND(R23&gt;=16000, O23&gt;=1500, Q23&gt;=800), R23 - (O24 + Q24),
  AND(R23&lt;=16000, P23&lt;=16000), O24 + Q24,
  TRUE, "")</f>
        <v>0</v>
      </c>
      <c r="S24" s="47">
        <f t="shared" ref="S24" si="198">IF(S23&gt;1501,S23-1500,(IF(T23&gt;16001,S23,0)))</f>
        <v>0</v>
      </c>
      <c r="T24" s="48">
        <f t="shared" ref="T24" si="199">IF(V23&gt;16001,V23-16000-S24-U24,0)</f>
        <v>0</v>
      </c>
      <c r="U24" s="50">
        <f t="shared" ref="U24" si="200">IF(U23&gt;801,U23-800,(IF(T23&gt;16001,U23,0)))</f>
        <v>0</v>
      </c>
      <c r="V24" s="51" cm="1">
        <f t="array" ref="V24">_xlfn.IFS(
  AND(V23&gt;=16000, S23&gt;=1500, T23&gt;=16000, U23&gt;=800), V23 - 16000,
  AND(V23&gt;=16000, S23&gt;=1500, T23&lt;16000, U23&gt;=800), S24 + T24 + U24,
  AND(V23&gt;=16000, S23&gt;=1500, U23&gt;=800), V23 - (S24 + U24),
  AND(V23&lt;=16000, T23&lt;=16000), S24 + U24,
  TRUE, "")</f>
        <v>0</v>
      </c>
      <c r="W24" s="52">
        <f t="shared" si="125"/>
        <v>0</v>
      </c>
      <c r="X24" s="53"/>
    </row>
    <row r="25" spans="1:24" ht="24.95" customHeight="1" thickTop="1" x14ac:dyDescent="0.15">
      <c r="A25" s="67" t="s">
        <v>1</v>
      </c>
      <c r="B25" s="68"/>
      <c r="C25" s="54">
        <f>SUM(C5,C7,C9,C11,C13,C15,C17,C19,C21,C23)</f>
        <v>0</v>
      </c>
      <c r="D25" s="54">
        <f t="shared" ref="D25:E25" si="201">SUM(D5,D7,D9,D11,D13,D15,D17,D19,D21,D23)</f>
        <v>0</v>
      </c>
      <c r="E25" s="54">
        <f t="shared" si="201"/>
        <v>0</v>
      </c>
      <c r="F25" s="55">
        <f t="shared" ref="F25" si="202">C25+D25+E25</f>
        <v>0</v>
      </c>
      <c r="G25" s="54">
        <f>SUM(G5,G7,G9,G11,G13,G15,G17,G19,G21,G23)</f>
        <v>0</v>
      </c>
      <c r="H25" s="54">
        <f t="shared" ref="H25:I25" si="203">SUM(H5,H7,H9,H11,H13,H15,H17,H19,H21,H23)</f>
        <v>0</v>
      </c>
      <c r="I25" s="54">
        <f t="shared" si="203"/>
        <v>0</v>
      </c>
      <c r="J25" s="55">
        <f t="shared" ref="J25" si="204">G25+H25+I25</f>
        <v>0</v>
      </c>
      <c r="K25" s="54">
        <f>SUM(K5,K7,K9,K11,K13,K15,K17,K19,K21,K23)</f>
        <v>0</v>
      </c>
      <c r="L25" s="54">
        <f t="shared" ref="L25:M25" si="205">SUM(L5,L7,L9,L11,L13,L15,L17,L19,L21,L23)</f>
        <v>0</v>
      </c>
      <c r="M25" s="54">
        <f t="shared" si="205"/>
        <v>0</v>
      </c>
      <c r="N25" s="56">
        <f t="shared" ref="N25" si="206">K25+L25+M25</f>
        <v>0</v>
      </c>
      <c r="O25" s="54">
        <f>SUM(O5,O7,O9,O11,O13,O15,O17,O19,O21,O23)</f>
        <v>0</v>
      </c>
      <c r="P25" s="54">
        <f t="shared" ref="P25:Q25" si="207">SUM(P5,P7,P9,P11,P13,P15,P17,P19,P21,P23)</f>
        <v>0</v>
      </c>
      <c r="Q25" s="54">
        <f t="shared" si="207"/>
        <v>0</v>
      </c>
      <c r="R25" s="56">
        <f t="shared" ref="R25" si="208">O25+P25+Q25</f>
        <v>0</v>
      </c>
      <c r="S25" s="54">
        <f>SUM(S5,S7,S9,S11,S13,S15,S17,S19,S21,S23)</f>
        <v>0</v>
      </c>
      <c r="T25" s="54">
        <f t="shared" ref="T25:U25" si="209">SUM(T5,T7,T9,T11,T13,T15,T17,T19,T21,T23)</f>
        <v>0</v>
      </c>
      <c r="U25" s="54">
        <f t="shared" si="209"/>
        <v>0</v>
      </c>
      <c r="V25" s="56">
        <f t="shared" ref="V25" si="210">S25+T25+U25</f>
        <v>0</v>
      </c>
      <c r="W25" s="57">
        <f>SUM(F25,J25,N25,R25,V25)</f>
        <v>0</v>
      </c>
      <c r="X25" s="58">
        <f>SUM(X13:X24)</f>
        <v>0</v>
      </c>
    </row>
    <row r="26" spans="1:24" ht="24.95" customHeight="1" thickBot="1" x14ac:dyDescent="0.2">
      <c r="A26" s="69" t="s">
        <v>11</v>
      </c>
      <c r="B26" s="70"/>
      <c r="C26" s="59"/>
      <c r="D26" s="60"/>
      <c r="E26" s="60"/>
      <c r="F26" s="61">
        <f>SUM(F6,F8,F10,F12,F14,F16,F18,F20,F22,F24)</f>
        <v>0</v>
      </c>
      <c r="G26" s="59"/>
      <c r="H26" s="60"/>
      <c r="I26" s="60"/>
      <c r="J26" s="61">
        <f>SUM(J6,J8,J10,J12,J14,J16,J18,J20,J22,J24)</f>
        <v>0</v>
      </c>
      <c r="K26" s="59"/>
      <c r="L26" s="60"/>
      <c r="M26" s="60"/>
      <c r="N26" s="61">
        <f>SUM(N6,N8,N10,N12,N14,N16,N18,N20,N22,N24)</f>
        <v>0</v>
      </c>
      <c r="O26" s="59"/>
      <c r="P26" s="60"/>
      <c r="Q26" s="60"/>
      <c r="R26" s="61">
        <f>SUM(R6,R8,R10,R12,R14,R16,R18,R20,R22,R24)</f>
        <v>0</v>
      </c>
      <c r="S26" s="59"/>
      <c r="T26" s="60"/>
      <c r="U26" s="60"/>
      <c r="V26" s="61">
        <f>SUM(V6,V8,V10,V12,V14,V16,V18,V20,V22,V24)</f>
        <v>0</v>
      </c>
      <c r="W26" s="62">
        <f>SUM(F26,J26,N26,R26,V26)</f>
        <v>0</v>
      </c>
      <c r="X26" s="63"/>
    </row>
    <row r="27" spans="1:24" ht="19.899999999999999" customHeight="1" x14ac:dyDescent="0.15">
      <c r="A27" t="s">
        <v>19</v>
      </c>
      <c r="B27" s="11"/>
      <c r="C27" s="13"/>
      <c r="D27" s="13"/>
      <c r="E27" s="13"/>
      <c r="F27" s="13"/>
      <c r="G27" s="14"/>
      <c r="H27" s="14"/>
      <c r="I27" s="14"/>
      <c r="J27" s="15"/>
      <c r="K27" s="12"/>
      <c r="L27" s="12"/>
      <c r="M27" s="12"/>
      <c r="N27" s="12"/>
      <c r="O27" s="12"/>
      <c r="P27" s="12"/>
      <c r="Q27" s="12"/>
      <c r="R27" s="12"/>
    </row>
    <row r="28" spans="1:24" ht="19.899999999999999" customHeight="1" x14ac:dyDescent="0.15">
      <c r="B28" s="11"/>
      <c r="C28" s="13"/>
      <c r="D28" s="13"/>
      <c r="E28" s="13"/>
      <c r="F28" s="13"/>
      <c r="G28" s="14"/>
      <c r="H28" s="14"/>
      <c r="I28" s="14"/>
      <c r="J28" s="15"/>
      <c r="K28" s="12"/>
      <c r="L28" s="12"/>
      <c r="M28" s="12"/>
      <c r="N28" s="12"/>
      <c r="O28" s="12"/>
      <c r="P28" s="12"/>
      <c r="Q28" s="12"/>
      <c r="R28" s="12"/>
    </row>
    <row r="29" spans="1:24" ht="27.95" customHeight="1" x14ac:dyDescent="0.15">
      <c r="K29" s="2"/>
      <c r="L29" s="2"/>
      <c r="M29" s="2"/>
      <c r="P29"/>
      <c r="Q29"/>
      <c r="R29"/>
    </row>
    <row r="30" spans="1:24" ht="27.95" customHeight="1" x14ac:dyDescent="0.15">
      <c r="B30" s="9"/>
      <c r="K30" s="10"/>
    </row>
    <row r="31" spans="1:24" ht="27.95" customHeight="1" x14ac:dyDescent="0.15">
      <c r="G31" s="3"/>
      <c r="H31" s="5"/>
      <c r="I31" s="5"/>
      <c r="J31" s="5"/>
      <c r="K31" s="4"/>
      <c r="L31" s="6"/>
      <c r="M31" s="6"/>
      <c r="N31" s="6"/>
    </row>
    <row r="33" spans="3:7" ht="27.95" customHeight="1" x14ac:dyDescent="0.15">
      <c r="G33" s="1"/>
    </row>
    <row r="34" spans="3:7" ht="27.95" customHeight="1" x14ac:dyDescent="0.15">
      <c r="C34" s="7"/>
      <c r="D34" s="6"/>
      <c r="E34" s="6"/>
      <c r="F34" s="6"/>
    </row>
  </sheetData>
  <mergeCells count="41">
    <mergeCell ref="A1:J1"/>
    <mergeCell ref="S2:V2"/>
    <mergeCell ref="C3:C4"/>
    <mergeCell ref="S3:S4"/>
    <mergeCell ref="T3:T4"/>
    <mergeCell ref="U3:U4"/>
    <mergeCell ref="V3:V4"/>
    <mergeCell ref="E3:E4"/>
    <mergeCell ref="F3:F4"/>
    <mergeCell ref="G3:G4"/>
    <mergeCell ref="H3:H4"/>
    <mergeCell ref="D3:D4"/>
    <mergeCell ref="C2:F2"/>
    <mergeCell ref="G2:J2"/>
    <mergeCell ref="K2:N2"/>
    <mergeCell ref="O2:R2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A2:A4"/>
    <mergeCell ref="U1:X1"/>
    <mergeCell ref="A25:B25"/>
    <mergeCell ref="A26:B26"/>
    <mergeCell ref="W2:X2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N3:N4"/>
  </mergeCells>
  <phoneticPr fontId="1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宿泊費確認票</vt:lpstr>
      <vt:lpstr>Sheet2</vt:lpstr>
      <vt:lpstr>Sheet3</vt:lpstr>
      <vt:lpstr>宿泊費確認票!Print_Area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G21 43</cp:lastModifiedBy>
  <cp:lastPrinted>2024-01-25T06:41:39Z</cp:lastPrinted>
  <dcterms:created xsi:type="dcterms:W3CDTF">2016-02-16T06:00:59Z</dcterms:created>
  <dcterms:modified xsi:type="dcterms:W3CDTF">2025-06-23T01:20:12Z</dcterms:modified>
</cp:coreProperties>
</file>