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mc:AlternateContent xmlns:mc="http://schemas.openxmlformats.org/markup-compatibility/2006">
    <mc:Choice Requires="x15">
      <x15ac:absPath xmlns:x15ac="http://schemas.microsoft.com/office/spreadsheetml/2010/11/ac" url="\\192.168.1.236\disk1\1_競技スポーツ推進課\1_大会参加費補助金\令和８年度\00_手引き（案）\元データ\"/>
    </mc:Choice>
  </mc:AlternateContent>
  <xr:revisionPtr revIDLastSave="0" documentId="8_{3CE621CF-6A4A-43AA-B8BA-AEF18C2B7F95}" xr6:coauthVersionLast="47" xr6:coauthVersionMax="47" xr10:uidLastSave="{00000000-0000-0000-0000-000000000000}"/>
  <bookViews>
    <workbookView xWindow="2730" yWindow="15" windowWidth="35550" windowHeight="21585" tabRatio="944" activeTab="4" xr2:uid="{00000000-000D-0000-FFFF-FFFF00000000}"/>
  </bookViews>
  <sheets>
    <sheet name="交付申請書（様式第1号）" sheetId="16" r:id="rId1"/>
    <sheet name="参加者別申請額一覧（様式2号）" sheetId="17" r:id="rId2"/>
    <sheet name="実績報告書（様式第4号） " sheetId="18" r:id="rId3"/>
    <sheet name="参加者別報告額一覧（様式5号） " sheetId="19" r:id="rId4"/>
    <sheet name="交通費受領書（様式６号）" sheetId="20" r:id="rId5"/>
    <sheet name="選手出場状況及び宿泊調書（様式7号）" sheetId="12" r:id="rId6"/>
    <sheet name="競技結果報告書（様式8-1号国スポ） " sheetId="14" r:id="rId7"/>
    <sheet name="競技結果報告書（様式8-2号総スポ）" sheetId="15" r:id="rId8"/>
    <sheet name="食糧費貼り付け台紙（個人）" sheetId="21" r:id="rId9"/>
    <sheet name="食費一覧" sheetId="22" r:id="rId10"/>
    <sheet name="食費一覧 (2)" sheetId="23" r:id="rId11"/>
  </sheets>
  <externalReferences>
    <externalReference r:id="rId12"/>
  </externalReferences>
  <definedNames>
    <definedName name="_xlnm._FilterDatabase" localSheetId="3" hidden="1">'参加者別報告額一覧（様式5号） '!$A$7:$Q$110</definedName>
    <definedName name="_xlnm.Print_Area" localSheetId="6">'競技結果報告書（様式8-1号国スポ） '!$A$1:$M$21</definedName>
    <definedName name="_xlnm.Print_Area" localSheetId="7">'競技結果報告書（様式8-2号総スポ）'!$A$1:$M$20</definedName>
    <definedName name="_xlnm.Print_Area" localSheetId="4">'交通費受領書（様式６号）'!$A$1:$L$27</definedName>
    <definedName name="_xlnm.Print_Area" localSheetId="0">'交付申請書（様式第1号）'!$A$1:$AA$43</definedName>
    <definedName name="_xlnm.Print_Area" localSheetId="1">'参加者別申請額一覧（様式2号）'!$A$1:$R$125</definedName>
    <definedName name="_xlnm.Print_Area" localSheetId="3">'参加者別報告額一覧（様式5号） '!$A$1:$R$128</definedName>
    <definedName name="_xlnm.Print_Area" localSheetId="2">'実績報告書（様式第4号） '!$A$1:$K$43</definedName>
    <definedName name="_xlnm.Print_Area" localSheetId="9">食費一覧!$A$1:$U$40</definedName>
    <definedName name="_xlnm.Print_Area" localSheetId="10">'食費一覧 (2)'!$A$1:$V$29</definedName>
    <definedName name="_xlnm.Print_Area" localSheetId="8">'食糧費貼り付け台紙（個人）'!$A$1:$I$59</definedName>
    <definedName name="_xlnm.Print_Area" localSheetId="5">'選手出場状況及び宿泊調書（様式7号）'!$A$1:$Q$44</definedName>
    <definedName name="_xlnm.Print_Titles" localSheetId="3">'参加者別報告額一覧（様式5号） '!$1:$9</definedName>
    <definedName name="印刷表示" localSheetId="4">#REF!</definedName>
    <definedName name="印刷表示" localSheetId="3">#REF!</definedName>
    <definedName name="印刷表示" localSheetId="2">#REF!</definedName>
    <definedName name="印刷表示" localSheetId="10">#REF!</definedName>
    <definedName name="印刷表示">#REF!</definedName>
    <definedName name="印刷表示２" localSheetId="3">'参加者別報告額一覧（様式5号） '!$D$10:$D$109</definedName>
    <definedName name="印刷表示２">#REF!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 i="23" l="1"/>
  <c r="V5" i="23" s="1"/>
  <c r="S29" i="23"/>
  <c r="S28" i="23"/>
  <c r="S27" i="23"/>
  <c r="S26" i="23"/>
  <c r="S25" i="23"/>
  <c r="S24" i="23"/>
  <c r="S23" i="23"/>
  <c r="S22" i="23"/>
  <c r="S21" i="23"/>
  <c r="S20" i="23"/>
  <c r="S19" i="23"/>
  <c r="S18" i="23"/>
  <c r="S17" i="23"/>
  <c r="S16" i="23"/>
  <c r="S15" i="23"/>
  <c r="S14" i="23"/>
  <c r="S13" i="23"/>
  <c r="S12" i="23"/>
  <c r="S11" i="23"/>
  <c r="S10" i="23"/>
  <c r="S9" i="23"/>
  <c r="T4" i="23"/>
  <c r="U4" i="23" s="1"/>
  <c r="V3" i="23"/>
  <c r="U3" i="23"/>
  <c r="T3" i="23"/>
  <c r="G2" i="23"/>
  <c r="U29" i="23" s="1"/>
  <c r="V29" i="23" s="1"/>
  <c r="F2" i="23"/>
  <c r="Q20" i="19"/>
  <c r="P11" i="19"/>
  <c r="P12" i="19"/>
  <c r="P13" i="19"/>
  <c r="P14" i="19"/>
  <c r="P15" i="19"/>
  <c r="P16" i="19"/>
  <c r="P17" i="19"/>
  <c r="P18" i="19"/>
  <c r="P10" i="19"/>
  <c r="N29" i="22"/>
  <c r="O29" i="22"/>
  <c r="P29" i="22"/>
  <c r="Q29" i="22"/>
  <c r="R29" i="22"/>
  <c r="S29" i="22"/>
  <c r="L23" i="20"/>
  <c r="J23" i="20"/>
  <c r="U16" i="23" l="1"/>
  <c r="V16" i="23" s="1"/>
  <c r="U17" i="23"/>
  <c r="V17" i="23" s="1"/>
  <c r="U23" i="23"/>
  <c r="V23" i="23" s="1"/>
  <c r="U10" i="23"/>
  <c r="V10" i="23" s="1"/>
  <c r="U24" i="23"/>
  <c r="V24" i="23" s="1"/>
  <c r="U11" i="23"/>
  <c r="V11" i="23" s="1"/>
  <c r="U25" i="23"/>
  <c r="V25" i="23" s="1"/>
  <c r="U12" i="23"/>
  <c r="V12" i="23" s="1"/>
  <c r="U18" i="23"/>
  <c r="V18" i="23" s="1"/>
  <c r="U26" i="23"/>
  <c r="V26" i="23" s="1"/>
  <c r="U13" i="23"/>
  <c r="V13" i="23" s="1"/>
  <c r="U19" i="23"/>
  <c r="V19" i="23" s="1"/>
  <c r="U20" i="23"/>
  <c r="V20" i="23" s="1"/>
  <c r="U27" i="23"/>
  <c r="V27" i="23" s="1"/>
  <c r="U14" i="23"/>
  <c r="V14" i="23" s="1"/>
  <c r="U21" i="23"/>
  <c r="V21" i="23" s="1"/>
  <c r="U28" i="23"/>
  <c r="V28" i="23" s="1"/>
  <c r="U15" i="23"/>
  <c r="V15" i="23" s="1"/>
  <c r="U22" i="23"/>
  <c r="V22" i="23" s="1"/>
  <c r="U9" i="23"/>
  <c r="V9" i="23" s="1"/>
  <c r="T11" i="22"/>
  <c r="T10" i="22"/>
  <c r="T9" i="22"/>
  <c r="M29" i="22"/>
  <c r="L29" i="22"/>
  <c r="K29" i="22"/>
  <c r="J29" i="22"/>
  <c r="I29" i="22"/>
  <c r="H29" i="22"/>
  <c r="G29" i="22"/>
  <c r="F29" i="22"/>
  <c r="E29" i="22"/>
  <c r="D29" i="22"/>
  <c r="T28" i="22"/>
  <c r="T27" i="22"/>
  <c r="P5" i="22"/>
  <c r="R5" i="22" s="1"/>
  <c r="P4" i="22"/>
  <c r="Q4" i="22" s="1"/>
  <c r="P3" i="22"/>
  <c r="Q3" i="22" s="1"/>
  <c r="H2" i="22"/>
  <c r="G2" i="22"/>
  <c r="D55" i="21"/>
  <c r="F55" i="21" s="1"/>
  <c r="D54" i="21"/>
  <c r="E54" i="21" s="1"/>
  <c r="D53" i="21"/>
  <c r="E53" i="21" s="1"/>
  <c r="T29" i="22" l="1"/>
  <c r="R3" i="22"/>
  <c r="F53" i="21"/>
  <c r="C26" i="18" l="1"/>
  <c r="G24" i="18"/>
  <c r="H24" i="18" s="1"/>
  <c r="G25" i="18"/>
  <c r="D24" i="18"/>
  <c r="E24" i="18" s="1"/>
  <c r="D25" i="18"/>
  <c r="E25" i="18" s="1"/>
  <c r="I24" i="18"/>
  <c r="I25" i="18"/>
  <c r="I23" i="18"/>
  <c r="I22" i="18"/>
  <c r="I21" i="18"/>
  <c r="Q112" i="19"/>
  <c r="J21" i="20"/>
  <c r="J20" i="20"/>
  <c r="J19" i="20"/>
  <c r="J18" i="20"/>
  <c r="J17" i="20"/>
  <c r="J16" i="20"/>
  <c r="J15" i="20"/>
  <c r="J14" i="20"/>
  <c r="J13" i="20"/>
  <c r="J12" i="20"/>
  <c r="J11" i="20"/>
  <c r="J10" i="20"/>
  <c r="J9" i="20"/>
  <c r="J8" i="20"/>
  <c r="J7" i="20"/>
  <c r="O13" i="17"/>
  <c r="R126" i="19"/>
  <c r="P126" i="19"/>
  <c r="L126" i="19"/>
  <c r="K126" i="19"/>
  <c r="R125" i="19"/>
  <c r="P125" i="19"/>
  <c r="L125" i="19"/>
  <c r="K125" i="19"/>
  <c r="R124" i="19"/>
  <c r="P124" i="19"/>
  <c r="L124" i="19"/>
  <c r="K124" i="19"/>
  <c r="R123" i="19"/>
  <c r="P123" i="19"/>
  <c r="L123" i="19"/>
  <c r="K123" i="19"/>
  <c r="R122" i="19"/>
  <c r="P122" i="19"/>
  <c r="L122" i="19"/>
  <c r="K122" i="19"/>
  <c r="R121" i="19"/>
  <c r="P121" i="19"/>
  <c r="L121" i="19"/>
  <c r="K121" i="19"/>
  <c r="R120" i="19"/>
  <c r="L120" i="19"/>
  <c r="R119" i="19"/>
  <c r="P119" i="19"/>
  <c r="G22" i="18" s="1"/>
  <c r="H22" i="18" s="1"/>
  <c r="L119" i="19"/>
  <c r="R118" i="19"/>
  <c r="P118" i="19"/>
  <c r="L118" i="19"/>
  <c r="K118" i="19"/>
  <c r="R117" i="19"/>
  <c r="L117" i="19"/>
  <c r="L110" i="19"/>
  <c r="P109" i="19"/>
  <c r="K109" i="19"/>
  <c r="Q109" i="19" s="1"/>
  <c r="P108" i="19"/>
  <c r="K108" i="19"/>
  <c r="Q108" i="19" s="1"/>
  <c r="P107" i="19"/>
  <c r="K107" i="19"/>
  <c r="Q107" i="19" s="1"/>
  <c r="P106" i="19"/>
  <c r="K106" i="19"/>
  <c r="Q106" i="19" s="1"/>
  <c r="P105" i="19"/>
  <c r="K105" i="19"/>
  <c r="Q105" i="19" s="1"/>
  <c r="P104" i="19"/>
  <c r="K104" i="19"/>
  <c r="P103" i="19"/>
  <c r="Q103" i="19" s="1"/>
  <c r="K103" i="19"/>
  <c r="P102" i="19"/>
  <c r="K102" i="19"/>
  <c r="Q102" i="19" s="1"/>
  <c r="P101" i="19"/>
  <c r="K101" i="19"/>
  <c r="Q101" i="19" s="1"/>
  <c r="P100" i="19"/>
  <c r="K100" i="19"/>
  <c r="Q100" i="19" s="1"/>
  <c r="P99" i="19"/>
  <c r="K99" i="19"/>
  <c r="Q99" i="19" s="1"/>
  <c r="P98" i="19"/>
  <c r="K98" i="19"/>
  <c r="Q98" i="19" s="1"/>
  <c r="P97" i="19"/>
  <c r="K97" i="19"/>
  <c r="Q97" i="19" s="1"/>
  <c r="P96" i="19"/>
  <c r="K96" i="19"/>
  <c r="Q96" i="19" s="1"/>
  <c r="P95" i="19"/>
  <c r="K95" i="19"/>
  <c r="P94" i="19"/>
  <c r="K94" i="19"/>
  <c r="P93" i="19"/>
  <c r="K93" i="19"/>
  <c r="Q93" i="19" s="1"/>
  <c r="P92" i="19"/>
  <c r="K92" i="19"/>
  <c r="P91" i="19"/>
  <c r="K91" i="19"/>
  <c r="Q91" i="19" s="1"/>
  <c r="P90" i="19"/>
  <c r="K90" i="19"/>
  <c r="Q90" i="19" s="1"/>
  <c r="P89" i="19"/>
  <c r="K89" i="19"/>
  <c r="Q89" i="19" s="1"/>
  <c r="P88" i="19"/>
  <c r="K88" i="19"/>
  <c r="Q88" i="19" s="1"/>
  <c r="P87" i="19"/>
  <c r="K87" i="19"/>
  <c r="Q87" i="19" s="1"/>
  <c r="P86" i="19"/>
  <c r="K86" i="19"/>
  <c r="Q86" i="19" s="1"/>
  <c r="P85" i="19"/>
  <c r="K85" i="19"/>
  <c r="Q85" i="19" s="1"/>
  <c r="P84" i="19"/>
  <c r="K84" i="19"/>
  <c r="P83" i="19"/>
  <c r="K83" i="19"/>
  <c r="Q83" i="19" s="1"/>
  <c r="P82" i="19"/>
  <c r="K82" i="19"/>
  <c r="Q82" i="19" s="1"/>
  <c r="P81" i="19"/>
  <c r="K81" i="19"/>
  <c r="Q81" i="19" s="1"/>
  <c r="P80" i="19"/>
  <c r="K80" i="19"/>
  <c r="Q80" i="19" s="1"/>
  <c r="P79" i="19"/>
  <c r="K79" i="19"/>
  <c r="Q79" i="19" s="1"/>
  <c r="P78" i="19"/>
  <c r="K78" i="19"/>
  <c r="Q78" i="19" s="1"/>
  <c r="P77" i="19"/>
  <c r="K77" i="19"/>
  <c r="Q77" i="19" s="1"/>
  <c r="P76" i="19"/>
  <c r="K76" i="19"/>
  <c r="Q76" i="19" s="1"/>
  <c r="P75" i="19"/>
  <c r="K75" i="19"/>
  <c r="P74" i="19"/>
  <c r="K74" i="19"/>
  <c r="P73" i="19"/>
  <c r="K73" i="19"/>
  <c r="Q73" i="19" s="1"/>
  <c r="P72" i="19"/>
  <c r="K72" i="19"/>
  <c r="P71" i="19"/>
  <c r="K71" i="19"/>
  <c r="Q71" i="19" s="1"/>
  <c r="P70" i="19"/>
  <c r="K70" i="19"/>
  <c r="Q70" i="19" s="1"/>
  <c r="P69" i="19"/>
  <c r="K69" i="19"/>
  <c r="Q69" i="19" s="1"/>
  <c r="P68" i="19"/>
  <c r="K68" i="19"/>
  <c r="Q68" i="19" s="1"/>
  <c r="P67" i="19"/>
  <c r="K67" i="19"/>
  <c r="Q67" i="19" s="1"/>
  <c r="P66" i="19"/>
  <c r="K66" i="19"/>
  <c r="P65" i="19"/>
  <c r="K65" i="19"/>
  <c r="Q65" i="19" s="1"/>
  <c r="P64" i="19"/>
  <c r="K64" i="19"/>
  <c r="P63" i="19"/>
  <c r="K63" i="19"/>
  <c r="Q63" i="19" s="1"/>
  <c r="P62" i="19"/>
  <c r="K62" i="19"/>
  <c r="Q62" i="19" s="1"/>
  <c r="P61" i="19"/>
  <c r="K61" i="19"/>
  <c r="Q61" i="19" s="1"/>
  <c r="P60" i="19"/>
  <c r="K60" i="19"/>
  <c r="Q60" i="19" s="1"/>
  <c r="P59" i="19"/>
  <c r="K59" i="19"/>
  <c r="Q59" i="19" s="1"/>
  <c r="P58" i="19"/>
  <c r="K58" i="19"/>
  <c r="Q58" i="19" s="1"/>
  <c r="Q57" i="19"/>
  <c r="P57" i="19"/>
  <c r="K57" i="19"/>
  <c r="P56" i="19"/>
  <c r="K56" i="19"/>
  <c r="Q56" i="19" s="1"/>
  <c r="P55" i="19"/>
  <c r="K55" i="19"/>
  <c r="P54" i="19"/>
  <c r="K54" i="19"/>
  <c r="P53" i="19"/>
  <c r="K53" i="19"/>
  <c r="Q53" i="19" s="1"/>
  <c r="P52" i="19"/>
  <c r="K52" i="19"/>
  <c r="P51" i="19"/>
  <c r="K51" i="19"/>
  <c r="Q51" i="19" s="1"/>
  <c r="P50" i="19"/>
  <c r="K50" i="19"/>
  <c r="Q50" i="19" s="1"/>
  <c r="P49" i="19"/>
  <c r="K49" i="19"/>
  <c r="Q49" i="19" s="1"/>
  <c r="P48" i="19"/>
  <c r="K48" i="19"/>
  <c r="P47" i="19"/>
  <c r="K47" i="19"/>
  <c r="Q47" i="19" s="1"/>
  <c r="P46" i="19"/>
  <c r="K46" i="19"/>
  <c r="Q46" i="19" s="1"/>
  <c r="P45" i="19"/>
  <c r="K45" i="19"/>
  <c r="Q45" i="19" s="1"/>
  <c r="P44" i="19"/>
  <c r="K44" i="19"/>
  <c r="P43" i="19"/>
  <c r="K43" i="19"/>
  <c r="Q43" i="19" s="1"/>
  <c r="P42" i="19"/>
  <c r="K42" i="19"/>
  <c r="Q42" i="19" s="1"/>
  <c r="P41" i="19"/>
  <c r="K41" i="19"/>
  <c r="Q41" i="19" s="1"/>
  <c r="P40" i="19"/>
  <c r="K40" i="19"/>
  <c r="Q40" i="19" s="1"/>
  <c r="P39" i="19"/>
  <c r="K39" i="19"/>
  <c r="P38" i="19"/>
  <c r="K38" i="19"/>
  <c r="Q38" i="19" s="1"/>
  <c r="P37" i="19"/>
  <c r="K37" i="19"/>
  <c r="Q37" i="19" s="1"/>
  <c r="P36" i="19"/>
  <c r="K36" i="19"/>
  <c r="Q36" i="19" s="1"/>
  <c r="P35" i="19"/>
  <c r="K35" i="19"/>
  <c r="P34" i="19"/>
  <c r="K34" i="19"/>
  <c r="P33" i="19"/>
  <c r="K33" i="19"/>
  <c r="Q33" i="19" s="1"/>
  <c r="P32" i="19"/>
  <c r="K32" i="19"/>
  <c r="P31" i="19"/>
  <c r="K31" i="19"/>
  <c r="Q31" i="19" s="1"/>
  <c r="P30" i="19"/>
  <c r="Q30" i="19" s="1"/>
  <c r="K30" i="19"/>
  <c r="P29" i="19"/>
  <c r="K29" i="19"/>
  <c r="Q29" i="19" s="1"/>
  <c r="P28" i="19"/>
  <c r="K28" i="19"/>
  <c r="Q28" i="19" s="1"/>
  <c r="P27" i="19"/>
  <c r="K27" i="19"/>
  <c r="Q27" i="19" s="1"/>
  <c r="P26" i="19"/>
  <c r="K26" i="19"/>
  <c r="Q26" i="19" s="1"/>
  <c r="P25" i="19"/>
  <c r="K25" i="19"/>
  <c r="Q25" i="19" s="1"/>
  <c r="P24" i="19"/>
  <c r="K24" i="19"/>
  <c r="P23" i="19"/>
  <c r="K23" i="19"/>
  <c r="Q23" i="19" s="1"/>
  <c r="P22" i="19"/>
  <c r="K22" i="19"/>
  <c r="Q22" i="19" s="1"/>
  <c r="V21" i="19"/>
  <c r="U21" i="19"/>
  <c r="P21" i="19"/>
  <c r="K21" i="19"/>
  <c r="Q21" i="19" s="1"/>
  <c r="V20" i="19"/>
  <c r="U20" i="19"/>
  <c r="P20" i="19"/>
  <c r="K20" i="19"/>
  <c r="V19" i="19"/>
  <c r="U19" i="19"/>
  <c r="P19" i="19"/>
  <c r="K19" i="19"/>
  <c r="Q19" i="19" s="1"/>
  <c r="V18" i="19"/>
  <c r="U18" i="19"/>
  <c r="K18" i="19"/>
  <c r="Q18" i="19" s="1"/>
  <c r="V17" i="19"/>
  <c r="U17" i="19"/>
  <c r="K17" i="19"/>
  <c r="Q17" i="19" s="1"/>
  <c r="V16" i="19"/>
  <c r="U16" i="19"/>
  <c r="K16" i="19"/>
  <c r="K15" i="19"/>
  <c r="K14" i="19"/>
  <c r="Q14" i="19" s="1"/>
  <c r="V13" i="19"/>
  <c r="U13" i="19"/>
  <c r="K13" i="19"/>
  <c r="Q13" i="19" s="1"/>
  <c r="K12" i="19"/>
  <c r="K11" i="19"/>
  <c r="K10" i="19"/>
  <c r="K117" i="19" s="1"/>
  <c r="I43" i="18"/>
  <c r="I42" i="18"/>
  <c r="I41" i="18"/>
  <c r="K27" i="18"/>
  <c r="F26" i="18"/>
  <c r="Q94" i="19" l="1"/>
  <c r="Q95" i="19"/>
  <c r="Q104" i="19"/>
  <c r="Q32" i="19"/>
  <c r="Q24" i="19"/>
  <c r="Q34" i="19"/>
  <c r="Q52" i="19"/>
  <c r="Q35" i="19"/>
  <c r="Q44" i="19"/>
  <c r="V15" i="19"/>
  <c r="Q54" i="19"/>
  <c r="Q72" i="19"/>
  <c r="V14" i="19"/>
  <c r="Q55" i="19"/>
  <c r="Q64" i="19"/>
  <c r="Q74" i="19"/>
  <c r="Q92" i="19"/>
  <c r="Q39" i="19"/>
  <c r="Q48" i="19"/>
  <c r="Q66" i="19"/>
  <c r="Q75" i="19"/>
  <c r="Q84" i="19"/>
  <c r="M125" i="19"/>
  <c r="K120" i="19"/>
  <c r="M120" i="19" s="1"/>
  <c r="D23" i="18" s="1"/>
  <c r="E23" i="18" s="1"/>
  <c r="U14" i="19"/>
  <c r="K119" i="19"/>
  <c r="M119" i="19" s="1"/>
  <c r="D22" i="18" s="1"/>
  <c r="E22" i="18" s="1"/>
  <c r="J25" i="18"/>
  <c r="K25" i="18" s="1"/>
  <c r="J24" i="18"/>
  <c r="K24" i="18" s="1"/>
  <c r="H25" i="18"/>
  <c r="I26" i="18"/>
  <c r="I29" i="18" s="1"/>
  <c r="I30" i="18" s="1"/>
  <c r="P120" i="19"/>
  <c r="G23" i="18" s="1"/>
  <c r="H23" i="18" s="1"/>
  <c r="P117" i="19"/>
  <c r="G21" i="18" s="1"/>
  <c r="H21" i="18" s="1"/>
  <c r="Q11" i="19"/>
  <c r="Q125" i="19"/>
  <c r="V12" i="19"/>
  <c r="P110" i="19"/>
  <c r="P114" i="19" s="1"/>
  <c r="U15" i="19"/>
  <c r="M122" i="19"/>
  <c r="Q122" i="19" s="1"/>
  <c r="Q12" i="19"/>
  <c r="U12" i="19"/>
  <c r="Q15" i="19"/>
  <c r="K110" i="19"/>
  <c r="K114" i="19" s="1"/>
  <c r="Q10" i="19"/>
  <c r="Q16" i="19"/>
  <c r="M118" i="19"/>
  <c r="Q118" i="19" s="1"/>
  <c r="M124" i="19"/>
  <c r="Q124" i="19" s="1"/>
  <c r="M126" i="19"/>
  <c r="Q126" i="19" s="1"/>
  <c r="L127" i="19"/>
  <c r="M123" i="19"/>
  <c r="Q123" i="19" s="1"/>
  <c r="R127" i="19"/>
  <c r="M121" i="19"/>
  <c r="Q121" i="19" s="1"/>
  <c r="M117" i="19"/>
  <c r="D21" i="18" s="1"/>
  <c r="E21" i="18" s="1"/>
  <c r="P127" i="19" l="1"/>
  <c r="J21" i="18"/>
  <c r="K21" i="18" s="1"/>
  <c r="J23" i="18"/>
  <c r="K23" i="18" s="1"/>
  <c r="K127" i="19"/>
  <c r="Q119" i="19"/>
  <c r="Q117" i="19"/>
  <c r="Q120" i="19"/>
  <c r="Q110" i="19"/>
  <c r="Q114" i="19" s="1"/>
  <c r="M127" i="19"/>
  <c r="M26" i="16"/>
  <c r="M27" i="16"/>
  <c r="G27" i="16"/>
  <c r="G26" i="16"/>
  <c r="H26" i="18" l="1"/>
  <c r="G26" i="18"/>
  <c r="E26" i="18"/>
  <c r="J22" i="18"/>
  <c r="D26" i="18"/>
  <c r="Q127" i="19"/>
  <c r="L110" i="17"/>
  <c r="O123" i="17"/>
  <c r="L123" i="17"/>
  <c r="K123" i="17"/>
  <c r="O122" i="17"/>
  <c r="L122" i="17"/>
  <c r="K122" i="17"/>
  <c r="O121" i="17"/>
  <c r="U19" i="17" s="1"/>
  <c r="L121" i="17"/>
  <c r="K121" i="17"/>
  <c r="O120" i="17"/>
  <c r="U18" i="17" s="1"/>
  <c r="L120" i="17"/>
  <c r="K120" i="17"/>
  <c r="O119" i="17"/>
  <c r="U17" i="17" s="1"/>
  <c r="L119" i="17"/>
  <c r="K119" i="17"/>
  <c r="O118" i="17"/>
  <c r="U16" i="17" s="1"/>
  <c r="L118" i="17"/>
  <c r="K118" i="17"/>
  <c r="L117" i="17"/>
  <c r="O116" i="17"/>
  <c r="L116" i="17"/>
  <c r="K116" i="17"/>
  <c r="O115" i="17"/>
  <c r="L115" i="17"/>
  <c r="K115" i="17"/>
  <c r="L114" i="17"/>
  <c r="O109" i="17"/>
  <c r="K109" i="17"/>
  <c r="P109" i="17" s="1"/>
  <c r="O108" i="17"/>
  <c r="K108" i="17"/>
  <c r="P108" i="17" s="1"/>
  <c r="O107" i="17"/>
  <c r="K107" i="17"/>
  <c r="P107" i="17" s="1"/>
  <c r="O106" i="17"/>
  <c r="K106" i="17"/>
  <c r="P106" i="17" s="1"/>
  <c r="O105" i="17"/>
  <c r="K105" i="17"/>
  <c r="O104" i="17"/>
  <c r="K104" i="17"/>
  <c r="P104" i="17" s="1"/>
  <c r="O103" i="17"/>
  <c r="K103" i="17"/>
  <c r="O102" i="17"/>
  <c r="K102" i="17"/>
  <c r="O101" i="17"/>
  <c r="K101" i="17"/>
  <c r="O100" i="17"/>
  <c r="K100" i="17"/>
  <c r="P100" i="17" s="1"/>
  <c r="O99" i="17"/>
  <c r="K99" i="17"/>
  <c r="P99" i="17" s="1"/>
  <c r="O98" i="17"/>
  <c r="K98" i="17"/>
  <c r="P98" i="17" s="1"/>
  <c r="O97" i="17"/>
  <c r="K97" i="17"/>
  <c r="P97" i="17" s="1"/>
  <c r="P96" i="17"/>
  <c r="O96" i="17"/>
  <c r="K96" i="17"/>
  <c r="O95" i="17"/>
  <c r="K95" i="17"/>
  <c r="O94" i="17"/>
  <c r="K94" i="17"/>
  <c r="P94" i="17" s="1"/>
  <c r="O93" i="17"/>
  <c r="K93" i="17"/>
  <c r="P93" i="17" s="1"/>
  <c r="O92" i="17"/>
  <c r="K92" i="17"/>
  <c r="P92" i="17" s="1"/>
  <c r="O91" i="17"/>
  <c r="K91" i="17"/>
  <c r="O90" i="17"/>
  <c r="K90" i="17"/>
  <c r="P90" i="17" s="1"/>
  <c r="O89" i="17"/>
  <c r="K89" i="17"/>
  <c r="O88" i="17"/>
  <c r="K88" i="17"/>
  <c r="O87" i="17"/>
  <c r="K87" i="17"/>
  <c r="O86" i="17"/>
  <c r="K86" i="17"/>
  <c r="O85" i="17"/>
  <c r="K85" i="17"/>
  <c r="P85" i="17" s="1"/>
  <c r="O84" i="17"/>
  <c r="K84" i="17"/>
  <c r="P84" i="17" s="1"/>
  <c r="O83" i="17"/>
  <c r="K83" i="17"/>
  <c r="O82" i="17"/>
  <c r="K82" i="17"/>
  <c r="O81" i="17"/>
  <c r="K81" i="17"/>
  <c r="O80" i="17"/>
  <c r="K80" i="17"/>
  <c r="P80" i="17" s="1"/>
  <c r="O79" i="17"/>
  <c r="K79" i="17"/>
  <c r="P79" i="17" s="1"/>
  <c r="P78" i="17"/>
  <c r="O78" i="17"/>
  <c r="K78" i="17"/>
  <c r="O77" i="17"/>
  <c r="K77" i="17"/>
  <c r="O76" i="17"/>
  <c r="K76" i="17"/>
  <c r="P76" i="17" s="1"/>
  <c r="O75" i="17"/>
  <c r="K75" i="17"/>
  <c r="P75" i="17" s="1"/>
  <c r="O74" i="17"/>
  <c r="K74" i="17"/>
  <c r="P74" i="17" s="1"/>
  <c r="O73" i="17"/>
  <c r="K73" i="17"/>
  <c r="P73" i="17" s="1"/>
  <c r="O72" i="17"/>
  <c r="K72" i="17"/>
  <c r="P72" i="17" s="1"/>
  <c r="O71" i="17"/>
  <c r="K71" i="17"/>
  <c r="O70" i="17"/>
  <c r="K70" i="17"/>
  <c r="O69" i="17"/>
  <c r="K69" i="17"/>
  <c r="P69" i="17" s="1"/>
  <c r="O68" i="17"/>
  <c r="K68" i="17"/>
  <c r="O67" i="17"/>
  <c r="K67" i="17"/>
  <c r="O66" i="17"/>
  <c r="K66" i="17"/>
  <c r="P66" i="17" s="1"/>
  <c r="O65" i="17"/>
  <c r="K65" i="17"/>
  <c r="P65" i="17" s="1"/>
  <c r="O64" i="17"/>
  <c r="K64" i="17"/>
  <c r="P64" i="17" s="1"/>
  <c r="O63" i="17"/>
  <c r="K63" i="17"/>
  <c r="P63" i="17" s="1"/>
  <c r="O62" i="17"/>
  <c r="K62" i="17"/>
  <c r="P62" i="17" s="1"/>
  <c r="O61" i="17"/>
  <c r="K61" i="17"/>
  <c r="P60" i="17"/>
  <c r="O60" i="17"/>
  <c r="K60" i="17"/>
  <c r="O59" i="17"/>
  <c r="K59" i="17"/>
  <c r="O58" i="17"/>
  <c r="K58" i="17"/>
  <c r="P58" i="17" s="1"/>
  <c r="O57" i="17"/>
  <c r="K57" i="17"/>
  <c r="P57" i="17" s="1"/>
  <c r="O56" i="17"/>
  <c r="K56" i="17"/>
  <c r="P56" i="17" s="1"/>
  <c r="O55" i="17"/>
  <c r="K55" i="17"/>
  <c r="P55" i="17" s="1"/>
  <c r="O54" i="17"/>
  <c r="K54" i="17"/>
  <c r="P54" i="17" s="1"/>
  <c r="P53" i="17"/>
  <c r="O53" i="17"/>
  <c r="K53" i="17"/>
  <c r="P52" i="17"/>
  <c r="O52" i="17"/>
  <c r="K52" i="17"/>
  <c r="O51" i="17"/>
  <c r="P51" i="17" s="1"/>
  <c r="K51" i="17"/>
  <c r="O50" i="17"/>
  <c r="K50" i="17"/>
  <c r="P50" i="17" s="1"/>
  <c r="O49" i="17"/>
  <c r="K49" i="17"/>
  <c r="P49" i="17" s="1"/>
  <c r="O48" i="17"/>
  <c r="K48" i="17"/>
  <c r="O47" i="17"/>
  <c r="K47" i="17"/>
  <c r="O46" i="17"/>
  <c r="K46" i="17"/>
  <c r="P46" i="17" s="1"/>
  <c r="O45" i="17"/>
  <c r="K45" i="17"/>
  <c r="P45" i="17" s="1"/>
  <c r="O44" i="17"/>
  <c r="K44" i="17"/>
  <c r="O43" i="17"/>
  <c r="K43" i="17"/>
  <c r="O42" i="17"/>
  <c r="K42" i="17"/>
  <c r="O41" i="17"/>
  <c r="P41" i="17" s="1"/>
  <c r="K41" i="17"/>
  <c r="O40" i="17"/>
  <c r="K40" i="17"/>
  <c r="P40" i="17" s="1"/>
  <c r="O39" i="17"/>
  <c r="K39" i="17"/>
  <c r="P39" i="17" s="1"/>
  <c r="O38" i="17"/>
  <c r="K38" i="17"/>
  <c r="P38" i="17" s="1"/>
  <c r="O37" i="17"/>
  <c r="K37" i="17"/>
  <c r="P37" i="17" s="1"/>
  <c r="O36" i="17"/>
  <c r="K36" i="17"/>
  <c r="P36" i="17" s="1"/>
  <c r="O35" i="17"/>
  <c r="K35" i="17"/>
  <c r="P35" i="17" s="1"/>
  <c r="O34" i="17"/>
  <c r="K34" i="17"/>
  <c r="O33" i="17"/>
  <c r="K33" i="17"/>
  <c r="P33" i="17" s="1"/>
  <c r="O32" i="17"/>
  <c r="K32" i="17"/>
  <c r="P32" i="17" s="1"/>
  <c r="O31" i="17"/>
  <c r="P31" i="17" s="1"/>
  <c r="K31" i="17"/>
  <c r="O30" i="17"/>
  <c r="K30" i="17"/>
  <c r="O29" i="17"/>
  <c r="K29" i="17"/>
  <c r="P29" i="17" s="1"/>
  <c r="O28" i="17"/>
  <c r="K28" i="17"/>
  <c r="P28" i="17" s="1"/>
  <c r="O27" i="17"/>
  <c r="K27" i="17"/>
  <c r="O26" i="17"/>
  <c r="K26" i="17"/>
  <c r="O25" i="17"/>
  <c r="K25" i="17"/>
  <c r="O24" i="17"/>
  <c r="K24" i="17"/>
  <c r="O23" i="17"/>
  <c r="K23" i="17"/>
  <c r="P23" i="17" s="1"/>
  <c r="O22" i="17"/>
  <c r="K22" i="17"/>
  <c r="P22" i="17" s="1"/>
  <c r="U21" i="17"/>
  <c r="T21" i="17"/>
  <c r="O21" i="17"/>
  <c r="K21" i="17"/>
  <c r="U20" i="17"/>
  <c r="T20" i="17"/>
  <c r="O20" i="17"/>
  <c r="K20" i="17"/>
  <c r="P20" i="17" s="1"/>
  <c r="O19" i="17"/>
  <c r="P19" i="17"/>
  <c r="O18" i="17"/>
  <c r="K18" i="17"/>
  <c r="O17" i="17"/>
  <c r="K17" i="17"/>
  <c r="O16" i="17"/>
  <c r="K16" i="17"/>
  <c r="O15" i="17"/>
  <c r="K15" i="17"/>
  <c r="O14" i="17"/>
  <c r="K14" i="17"/>
  <c r="P14" i="17" s="1"/>
  <c r="K13" i="17"/>
  <c r="P13" i="17" s="1"/>
  <c r="O12" i="17"/>
  <c r="K12" i="17"/>
  <c r="O11" i="17"/>
  <c r="K11" i="17"/>
  <c r="O10" i="17"/>
  <c r="K10" i="17"/>
  <c r="P10" i="17" s="1"/>
  <c r="M20" i="14"/>
  <c r="N40" i="12"/>
  <c r="L40" i="12"/>
  <c r="J40" i="12"/>
  <c r="H40" i="12"/>
  <c r="F40" i="12"/>
  <c r="D40" i="12"/>
  <c r="P39" i="12"/>
  <c r="P37" i="12"/>
  <c r="P35" i="12"/>
  <c r="P33" i="12"/>
  <c r="P31" i="12"/>
  <c r="P29" i="12"/>
  <c r="P27" i="12"/>
  <c r="P25" i="12"/>
  <c r="P23" i="12"/>
  <c r="P21" i="12"/>
  <c r="P19" i="12"/>
  <c r="P17" i="12"/>
  <c r="P15" i="12"/>
  <c r="P40" i="12" s="1"/>
  <c r="P13" i="12"/>
  <c r="P11" i="12"/>
  <c r="P17" i="17" l="1"/>
  <c r="K22" i="18"/>
  <c r="K26" i="18" s="1"/>
  <c r="J26" i="18"/>
  <c r="I31" i="18" s="1"/>
  <c r="I32" i="18" s="1"/>
  <c r="O110" i="17"/>
  <c r="U14" i="17"/>
  <c r="M24" i="16"/>
  <c r="P27" i="17"/>
  <c r="P44" i="17"/>
  <c r="P61" i="17"/>
  <c r="P71" i="17"/>
  <c r="P89" i="17"/>
  <c r="M120" i="17"/>
  <c r="P120" i="17" s="1"/>
  <c r="P11" i="17"/>
  <c r="P81" i="17"/>
  <c r="P91" i="17"/>
  <c r="P21" i="17"/>
  <c r="P30" i="17"/>
  <c r="P47" i="17"/>
  <c r="P82" i="17"/>
  <c r="P48" i="17"/>
  <c r="P83" i="17"/>
  <c r="O114" i="17"/>
  <c r="M23" i="16" s="1"/>
  <c r="P101" i="17"/>
  <c r="P67" i="17"/>
  <c r="P102" i="17"/>
  <c r="K114" i="17"/>
  <c r="M114" i="17" s="1"/>
  <c r="G23" i="16" s="1"/>
  <c r="P68" i="17"/>
  <c r="P103" i="17"/>
  <c r="P24" i="17"/>
  <c r="P59" i="17"/>
  <c r="P77" i="17"/>
  <c r="P86" i="17"/>
  <c r="P95" i="17"/>
  <c r="K110" i="17"/>
  <c r="P25" i="17"/>
  <c r="P42" i="17"/>
  <c r="P87" i="17"/>
  <c r="P18" i="17"/>
  <c r="P34" i="17"/>
  <c r="P70" i="17"/>
  <c r="P105" i="17"/>
  <c r="P26" i="17"/>
  <c r="P43" i="17"/>
  <c r="P88" i="17"/>
  <c r="S26" i="16"/>
  <c r="S27" i="16"/>
  <c r="O117" i="17"/>
  <c r="P15" i="17"/>
  <c r="P16" i="17"/>
  <c r="K117" i="17"/>
  <c r="P12" i="17"/>
  <c r="M118" i="17"/>
  <c r="P118" i="17" s="1"/>
  <c r="M119" i="17"/>
  <c r="P119" i="17" s="1"/>
  <c r="M115" i="17"/>
  <c r="P115" i="17" s="1"/>
  <c r="M116" i="17"/>
  <c r="M123" i="17"/>
  <c r="P123" i="17" s="1"/>
  <c r="M122" i="17"/>
  <c r="P122" i="17" s="1"/>
  <c r="M121" i="17"/>
  <c r="T19" i="17" s="1"/>
  <c r="L124" i="17"/>
  <c r="T18" i="17"/>
  <c r="U13" i="17"/>
  <c r="P110" i="17" l="1"/>
  <c r="K124" i="17"/>
  <c r="P116" i="17"/>
  <c r="G24" i="16"/>
  <c r="S24" i="16" s="1"/>
  <c r="U12" i="17"/>
  <c r="P114" i="17"/>
  <c r="U15" i="17"/>
  <c r="M25" i="16"/>
  <c r="T13" i="17"/>
  <c r="M117" i="17"/>
  <c r="O124" i="17"/>
  <c r="T12" i="17"/>
  <c r="T17" i="17"/>
  <c r="T16" i="17"/>
  <c r="T14" i="17"/>
  <c r="M124" i="17"/>
  <c r="P121" i="17"/>
  <c r="P117" i="17"/>
  <c r="T15" i="17"/>
  <c r="G25" i="16" l="1"/>
  <c r="G28" i="16" s="1"/>
  <c r="M28" i="16"/>
  <c r="S23" i="16"/>
  <c r="P124" i="17"/>
  <c r="S25" i="16" l="1"/>
  <c r="S28" i="16" s="1"/>
  <c r="J19"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目黒</author>
  </authors>
  <commentList>
    <comment ref="J4" authorId="0" shapeId="0" xr:uid="{0735A851-4FD7-4B73-826A-BCD1BF19E36F}">
      <text>
        <r>
          <rPr>
            <sz val="12"/>
            <color indexed="81"/>
            <rFont val="BIZ UDPゴシック"/>
            <family val="3"/>
            <charset val="128"/>
          </rPr>
          <t>競技終了日から1か月以内の日付</t>
        </r>
      </text>
    </comment>
    <comment ref="B12" authorId="0" shapeId="0" xr:uid="{5C0994BC-B9D0-4A5E-88D1-77B64070B7AE}">
      <text>
        <r>
          <rPr>
            <sz val="11"/>
            <color indexed="81"/>
            <rFont val="BIZ UDPゴシック"/>
            <family val="3"/>
            <charset val="128"/>
          </rPr>
          <t>交付決定日を入力してください。</t>
        </r>
      </text>
    </comment>
  </commentList>
</comments>
</file>

<file path=xl/sharedStrings.xml><?xml version="1.0" encoding="utf-8"?>
<sst xmlns="http://schemas.openxmlformats.org/spreadsheetml/2006/main" count="589" uniqueCount="256">
  <si>
    <t>大　会　派　遣　費　補　助　金　交　付　申　請　書</t>
  </si>
  <si>
    <t>　公益財団法人宮城県スポーツ協会　会長　殿</t>
  </si>
  <si>
    <t>競技名</t>
  </si>
  <si>
    <t>【選択項目】</t>
  </si>
  <si>
    <t>種　目</t>
  </si>
  <si>
    <t>記</t>
  </si>
  <si>
    <t>№</t>
  </si>
  <si>
    <t>交通費</t>
  </si>
  <si>
    <t>宿泊費</t>
  </si>
  <si>
    <t>（単位：円）</t>
  </si>
  <si>
    <t>種別</t>
  </si>
  <si>
    <t>成年男子</t>
  </si>
  <si>
    <t>円</t>
  </si>
  <si>
    <t>宿泊単価</t>
  </si>
  <si>
    <t>泊数</t>
  </si>
  <si>
    <t>合　　　計</t>
  </si>
  <si>
    <t>少年女子</t>
  </si>
  <si>
    <t>監　督</t>
  </si>
  <si>
    <t>成年女子</t>
  </si>
  <si>
    <t>少年男子</t>
  </si>
  <si>
    <t>選　手</t>
  </si>
  <si>
    <t>計</t>
  </si>
  <si>
    <t>全種別</t>
  </si>
  <si>
    <t>男子</t>
  </si>
  <si>
    <t>男女共通</t>
  </si>
  <si>
    <t>添付書類</t>
  </si>
  <si>
    <t>女子</t>
  </si>
  <si>
    <t>少年</t>
  </si>
  <si>
    <t>指定預金口座届（通帳写しを添付）</t>
  </si>
  <si>
    <t>申請担当責任者</t>
  </si>
  <si>
    <t>係る大会派遣費補助金について、下記のとおり申請します。</t>
    <phoneticPr fontId="5"/>
  </si>
  <si>
    <t>報告担当責任者</t>
    <rPh sb="0" eb="2">
      <t>ホウコク</t>
    </rPh>
    <rPh sb="2" eb="4">
      <t>タントウ</t>
    </rPh>
    <rPh sb="4" eb="7">
      <t>セキニンシャ</t>
    </rPh>
    <phoneticPr fontId="8"/>
  </si>
  <si>
    <t>添付書類</t>
    <rPh sb="0" eb="2">
      <t>テンプ</t>
    </rPh>
    <rPh sb="2" eb="4">
      <t>ショルイ</t>
    </rPh>
    <phoneticPr fontId="8"/>
  </si>
  <si>
    <t>宿泊費</t>
    <rPh sb="0" eb="3">
      <t>シュクハクヒ</t>
    </rPh>
    <phoneticPr fontId="8"/>
  </si>
  <si>
    <t>交通費</t>
    <rPh sb="0" eb="3">
      <t>コウツウヒ</t>
    </rPh>
    <phoneticPr fontId="8"/>
  </si>
  <si>
    <t>合計</t>
    <rPh sb="0" eb="2">
      <t>ゴウケイ</t>
    </rPh>
    <phoneticPr fontId="8"/>
  </si>
  <si>
    <t>交付決定額</t>
    <rPh sb="0" eb="2">
      <t>コウフ</t>
    </rPh>
    <rPh sb="2" eb="4">
      <t>ケッテイ</t>
    </rPh>
    <rPh sb="4" eb="5">
      <t>ガク</t>
    </rPh>
    <phoneticPr fontId="8"/>
  </si>
  <si>
    <t>区分</t>
    <rPh sb="0" eb="2">
      <t>クブン</t>
    </rPh>
    <phoneticPr fontId="5"/>
  </si>
  <si>
    <t>種別</t>
    <rPh sb="0" eb="2">
      <t>シュベツ</t>
    </rPh>
    <phoneticPr fontId="8"/>
  </si>
  <si>
    <t>（単位：円）</t>
    <rPh sb="1" eb="3">
      <t>タンイ</t>
    </rPh>
    <rPh sb="4" eb="5">
      <t>エン</t>
    </rPh>
    <phoneticPr fontId="5"/>
  </si>
  <si>
    <t>補助金の額</t>
    <rPh sb="0" eb="3">
      <t>ホジョキン</t>
    </rPh>
    <rPh sb="4" eb="5">
      <t>ガク</t>
    </rPh>
    <phoneticPr fontId="5"/>
  </si>
  <si>
    <t>記</t>
    <rPh sb="0" eb="1">
      <t>キ</t>
    </rPh>
    <phoneticPr fontId="5"/>
  </si>
  <si>
    <t>　公益財団法人宮城県スポーツ協会　会長　殿</t>
    <rPh sb="17" eb="19">
      <t>カイチョウ</t>
    </rPh>
    <rPh sb="20" eb="21">
      <t>デン</t>
    </rPh>
    <phoneticPr fontId="5"/>
  </si>
  <si>
    <t>大　会　派　遣　費　補　助　金　実　績　報　告　書</t>
    <rPh sb="0" eb="1">
      <t>ダイ</t>
    </rPh>
    <rPh sb="2" eb="3">
      <t>カイ</t>
    </rPh>
    <rPh sb="4" eb="5">
      <t>ハ</t>
    </rPh>
    <rPh sb="6" eb="7">
      <t>ケン</t>
    </rPh>
    <rPh sb="8" eb="9">
      <t>ヒ</t>
    </rPh>
    <rPh sb="10" eb="11">
      <t>ホ</t>
    </rPh>
    <rPh sb="12" eb="13">
      <t>スケ</t>
    </rPh>
    <rPh sb="14" eb="15">
      <t>キン</t>
    </rPh>
    <rPh sb="16" eb="17">
      <t>ジツ</t>
    </rPh>
    <rPh sb="18" eb="19">
      <t>ツムギ</t>
    </rPh>
    <rPh sb="20" eb="21">
      <t>ホウ</t>
    </rPh>
    <rPh sb="22" eb="23">
      <t>コク</t>
    </rPh>
    <rPh sb="24" eb="25">
      <t>ショ</t>
    </rPh>
    <phoneticPr fontId="5"/>
  </si>
  <si>
    <t>様式第４号</t>
    <rPh sb="0" eb="2">
      <t>ヨウシキ</t>
    </rPh>
    <rPh sb="2" eb="3">
      <t>ダイ</t>
    </rPh>
    <rPh sb="4" eb="5">
      <t>ゴウ</t>
    </rPh>
    <phoneticPr fontId="5"/>
  </si>
  <si>
    <t>様式第５号</t>
    <rPh sb="0" eb="2">
      <t>ヨウシキ</t>
    </rPh>
    <rPh sb="2" eb="3">
      <t>ダイ</t>
    </rPh>
    <rPh sb="4" eb="5">
      <t>ゴウ</t>
    </rPh>
    <phoneticPr fontId="5"/>
  </si>
  <si>
    <t>参加者別報告額一覧</t>
    <rPh sb="4" eb="6">
      <t>ホウコク</t>
    </rPh>
    <phoneticPr fontId="5"/>
  </si>
  <si>
    <t>受領印</t>
  </si>
  <si>
    <t>支給額</t>
  </si>
  <si>
    <t>氏　名</t>
  </si>
  <si>
    <t>目的地（会場地）</t>
  </si>
  <si>
    <t>様式第６号</t>
    <phoneticPr fontId="5"/>
  </si>
  <si>
    <t>※駐車料金が生じた場合は，領収書の写しを提出すること。</t>
    <phoneticPr fontId="5"/>
  </si>
  <si>
    <t>※団体がまとめて切符等を購入した場合は受領印は不要。ただし領収書写しを提出すること。</t>
    <phoneticPr fontId="5"/>
  </si>
  <si>
    <t>交付決定額</t>
    <rPh sb="0" eb="2">
      <t>コウフ</t>
    </rPh>
    <rPh sb="2" eb="4">
      <t>ケッテイ</t>
    </rPh>
    <rPh sb="4" eb="5">
      <t>ガク</t>
    </rPh>
    <phoneticPr fontId="5"/>
  </si>
  <si>
    <r>
      <t>監督会議、検診・計量、公式練習等で宿泊した場合は、これを証する要項、競技規則等の写しを添付してください。</t>
    </r>
    <r>
      <rPr>
        <sz val="9.5"/>
        <color indexed="10"/>
        <rFont val="ＭＳ Ｐゴシック"/>
        <family val="3"/>
        <charset val="128"/>
      </rPr>
      <t>（必須）</t>
    </r>
    <rPh sb="0" eb="2">
      <t>カントク</t>
    </rPh>
    <rPh sb="2" eb="4">
      <t>カイギ</t>
    </rPh>
    <rPh sb="5" eb="7">
      <t>ケンシン</t>
    </rPh>
    <rPh sb="8" eb="10">
      <t>ケイリョウ</t>
    </rPh>
    <rPh sb="11" eb="13">
      <t>コウシキ</t>
    </rPh>
    <rPh sb="13" eb="15">
      <t>レンシュウ</t>
    </rPh>
    <rPh sb="15" eb="16">
      <t>トウ</t>
    </rPh>
    <rPh sb="17" eb="19">
      <t>シュクハク</t>
    </rPh>
    <rPh sb="21" eb="23">
      <t>バアイ</t>
    </rPh>
    <rPh sb="28" eb="29">
      <t>ショウ</t>
    </rPh>
    <rPh sb="31" eb="33">
      <t>ヨウコウ</t>
    </rPh>
    <rPh sb="34" eb="36">
      <t>キョウギ</t>
    </rPh>
    <rPh sb="36" eb="38">
      <t>キソク</t>
    </rPh>
    <rPh sb="38" eb="39">
      <t>トウ</t>
    </rPh>
    <rPh sb="40" eb="41">
      <t>ウツ</t>
    </rPh>
    <rPh sb="43" eb="45">
      <t>テンプ</t>
    </rPh>
    <rPh sb="53" eb="55">
      <t>ヒッス</t>
    </rPh>
    <phoneticPr fontId="5"/>
  </si>
  <si>
    <t>欄が不足する場合は、この様式にならって作成願います。</t>
    <rPh sb="0" eb="1">
      <t>ラン</t>
    </rPh>
    <rPh sb="2" eb="4">
      <t>フソク</t>
    </rPh>
    <rPh sb="6" eb="8">
      <t>バアイ</t>
    </rPh>
    <rPh sb="12" eb="14">
      <t>ヨウシキ</t>
    </rPh>
    <rPh sb="19" eb="21">
      <t>サクセイ</t>
    </rPh>
    <rPh sb="21" eb="22">
      <t>ネガ</t>
    </rPh>
    <phoneticPr fontId="5"/>
  </si>
  <si>
    <t>補助対象者のみ記入してください。（運転者・支援コーチは対象者ではありません。）</t>
    <rPh sb="0" eb="2">
      <t>ホジョ</t>
    </rPh>
    <rPh sb="2" eb="4">
      <t>タイショウ</t>
    </rPh>
    <rPh sb="4" eb="5">
      <t>シャ</t>
    </rPh>
    <rPh sb="7" eb="9">
      <t>キニュウ</t>
    </rPh>
    <rPh sb="17" eb="20">
      <t>ウンテンシャ</t>
    </rPh>
    <rPh sb="21" eb="23">
      <t>シエン</t>
    </rPh>
    <rPh sb="27" eb="29">
      <t>タイショウ</t>
    </rPh>
    <rPh sb="29" eb="30">
      <t>シャ</t>
    </rPh>
    <phoneticPr fontId="5"/>
  </si>
  <si>
    <t>出場種目は個人競技については詳細に記入願います。</t>
    <rPh sb="0" eb="2">
      <t>シュツジョウ</t>
    </rPh>
    <rPh sb="2" eb="4">
      <t>シュモク</t>
    </rPh>
    <rPh sb="5" eb="7">
      <t>コジン</t>
    </rPh>
    <rPh sb="7" eb="9">
      <t>キョウギ</t>
    </rPh>
    <rPh sb="14" eb="16">
      <t>ショウサイ</t>
    </rPh>
    <rPh sb="17" eb="19">
      <t>キニュウ</t>
    </rPh>
    <rPh sb="19" eb="20">
      <t>ネガ</t>
    </rPh>
    <phoneticPr fontId="5"/>
  </si>
  <si>
    <t>　合　 計</t>
  </si>
  <si>
    <t>宿　泊</t>
    <rPh sb="0" eb="1">
      <t>ヤド</t>
    </rPh>
    <rPh sb="2" eb="3">
      <t>ハク</t>
    </rPh>
    <phoneticPr fontId="5"/>
  </si>
  <si>
    <t>出場種目</t>
    <rPh sb="0" eb="2">
      <t>シュツジョウ</t>
    </rPh>
    <rPh sb="2" eb="4">
      <t>シュモク</t>
    </rPh>
    <phoneticPr fontId="5"/>
  </si>
  <si>
    <t>合計数</t>
    <rPh sb="0" eb="2">
      <t>ゴウケイ</t>
    </rPh>
    <rPh sb="2" eb="3">
      <t>スウ</t>
    </rPh>
    <phoneticPr fontId="5"/>
  </si>
  <si>
    <t>氏　　　名</t>
    <rPh sb="0" eb="1">
      <t>シ</t>
    </rPh>
    <rPh sb="4" eb="5">
      <t>メイ</t>
    </rPh>
    <phoneticPr fontId="5"/>
  </si>
  <si>
    <t>№</t>
    <phoneticPr fontId="5"/>
  </si>
  <si>
    <t>選手出場状況及び宿泊調書</t>
    <rPh sb="10" eb="12">
      <t>チョウショ</t>
    </rPh>
    <phoneticPr fontId="5"/>
  </si>
  <si>
    <t>種　 別：</t>
    <rPh sb="0" eb="1">
      <t>タネ</t>
    </rPh>
    <rPh sb="3" eb="4">
      <t>ベツ</t>
    </rPh>
    <phoneticPr fontId="5"/>
  </si>
  <si>
    <t>競技名：</t>
    <rPh sb="0" eb="2">
      <t>キョウギ</t>
    </rPh>
    <rPh sb="2" eb="3">
      <t>メイ</t>
    </rPh>
    <phoneticPr fontId="5"/>
  </si>
  <si>
    <t>様式第１号</t>
    <phoneticPr fontId="5"/>
  </si>
  <si>
    <t>②</t>
    <phoneticPr fontId="5"/>
  </si>
  <si>
    <t>③</t>
    <phoneticPr fontId="5"/>
  </si>
  <si>
    <t>⑤</t>
    <phoneticPr fontId="5"/>
  </si>
  <si>
    <t>用具搬送費</t>
    <rPh sb="0" eb="2">
      <t>ヨウグ</t>
    </rPh>
    <rPh sb="2" eb="4">
      <t>ハンソウ</t>
    </rPh>
    <rPh sb="4" eb="5">
      <t>ヒ</t>
    </rPh>
    <phoneticPr fontId="5"/>
  </si>
  <si>
    <t>④</t>
    <phoneticPr fontId="5"/>
  </si>
  <si>
    <t>用具搬送費</t>
    <phoneticPr fontId="5"/>
  </si>
  <si>
    <t>交通費</t>
    <phoneticPr fontId="5"/>
  </si>
  <si>
    <t>計</t>
    <phoneticPr fontId="5"/>
  </si>
  <si>
    <t>有料道路領収書、駐車料金領収書、営業自動車領収書の写し（必要に応じて）</t>
    <rPh sb="0" eb="2">
      <t>ユウリョウ</t>
    </rPh>
    <rPh sb="2" eb="4">
      <t>ドウロ</t>
    </rPh>
    <rPh sb="4" eb="7">
      <t>リョウシュウショ</t>
    </rPh>
    <rPh sb="8" eb="10">
      <t>チュウシャ</t>
    </rPh>
    <rPh sb="10" eb="12">
      <t>リョウキン</t>
    </rPh>
    <rPh sb="12" eb="15">
      <t>リョウシュウショ</t>
    </rPh>
    <rPh sb="16" eb="18">
      <t>エイギョウ</t>
    </rPh>
    <rPh sb="18" eb="21">
      <t>ジドウシャ</t>
    </rPh>
    <rPh sb="21" eb="24">
      <t>リョウシュウショ</t>
    </rPh>
    <rPh sb="25" eb="26">
      <t>ウツ</t>
    </rPh>
    <phoneticPr fontId="5"/>
  </si>
  <si>
    <t>有料道路利用料金表、営業自動車の見積書（必要に応じて）</t>
    <rPh sb="0" eb="2">
      <t>ユウリョウ</t>
    </rPh>
    <rPh sb="2" eb="4">
      <t>ドウロ</t>
    </rPh>
    <rPh sb="4" eb="6">
      <t>リヨウ</t>
    </rPh>
    <rPh sb="6" eb="8">
      <t>リョウキン</t>
    </rPh>
    <rPh sb="8" eb="9">
      <t>ヒョウ</t>
    </rPh>
    <rPh sb="10" eb="12">
      <t>エイギョウ</t>
    </rPh>
    <rPh sb="12" eb="15">
      <t>ジドウシャ</t>
    </rPh>
    <rPh sb="16" eb="19">
      <t>ミツモリショ</t>
    </rPh>
    <phoneticPr fontId="5"/>
  </si>
  <si>
    <t>種別</t>
    <rPh sb="0" eb="2">
      <t>シュベツ</t>
    </rPh>
    <phoneticPr fontId="5"/>
  </si>
  <si>
    <t>補助確定額合計</t>
    <rPh sb="0" eb="2">
      <t>ホジョ</t>
    </rPh>
    <rPh sb="2" eb="4">
      <t>カクテイ</t>
    </rPh>
    <rPh sb="4" eb="5">
      <t>ガク</t>
    </rPh>
    <rPh sb="5" eb="7">
      <t>ゴウケイ</t>
    </rPh>
    <phoneticPr fontId="5"/>
  </si>
  <si>
    <t>差異</t>
    <rPh sb="0" eb="2">
      <t>サイ</t>
    </rPh>
    <phoneticPr fontId="5"/>
  </si>
  <si>
    <t>責任教師</t>
    <rPh sb="0" eb="2">
      <t>セキニン</t>
    </rPh>
    <rPh sb="2" eb="4">
      <t>キョウシ</t>
    </rPh>
    <phoneticPr fontId="5"/>
  </si>
  <si>
    <t>メカニシャン</t>
    <phoneticPr fontId="5"/>
  </si>
  <si>
    <t>成年</t>
    <phoneticPr fontId="5"/>
  </si>
  <si>
    <t>自家用自動車の算出根拠（必要に応じて）</t>
    <rPh sb="0" eb="3">
      <t>ジカヨウ</t>
    </rPh>
    <rPh sb="3" eb="6">
      <t>ジドウシャ</t>
    </rPh>
    <rPh sb="7" eb="9">
      <t>サンシュツ</t>
    </rPh>
    <rPh sb="9" eb="11">
      <t>コンキョ</t>
    </rPh>
    <phoneticPr fontId="5"/>
  </si>
  <si>
    <t>監督兼選手</t>
    <rPh sb="0" eb="2">
      <t>カントク</t>
    </rPh>
    <rPh sb="2" eb="3">
      <t>ケン</t>
    </rPh>
    <rPh sb="3" eb="5">
      <t>センシュ</t>
    </rPh>
    <phoneticPr fontId="5"/>
  </si>
  <si>
    <t>交通費</t>
    <rPh sb="0" eb="3">
      <t>コウツウヒ</t>
    </rPh>
    <phoneticPr fontId="5"/>
  </si>
  <si>
    <t>宿泊費</t>
    <rPh sb="0" eb="3">
      <t>シュクハクヒ</t>
    </rPh>
    <phoneticPr fontId="5"/>
  </si>
  <si>
    <t>号で交付決定のあった、</t>
    <rPh sb="0" eb="1">
      <t>ゴウ</t>
    </rPh>
    <rPh sb="2" eb="4">
      <t>コウフ</t>
    </rPh>
    <rPh sb="4" eb="6">
      <t>ケッテイ</t>
    </rPh>
    <phoneticPr fontId="5"/>
  </si>
  <si>
    <t>ﾎｰｽﾏﾈｰｼﾞｬｰ</t>
    <phoneticPr fontId="5"/>
  </si>
  <si>
    <t>ﾎｰｽﾏﾈｰｼﾞｬｰ兼選手</t>
    <rPh sb="10" eb="11">
      <t>ケン</t>
    </rPh>
    <rPh sb="11" eb="13">
      <t>センシュ</t>
    </rPh>
    <phoneticPr fontId="5"/>
  </si>
  <si>
    <t>令和　　　年　　　月　　　日</t>
    <phoneticPr fontId="5"/>
  </si>
  <si>
    <t>氏　　名
（対象外除く）</t>
    <phoneticPr fontId="5"/>
  </si>
  <si>
    <t>補助確定額</t>
    <phoneticPr fontId="5"/>
  </si>
  <si>
    <t>備考</t>
    <phoneticPr fontId="5"/>
  </si>
  <si>
    <t>備考</t>
    <rPh sb="0" eb="2">
      <t>ビコウ</t>
    </rPh>
    <phoneticPr fontId="5"/>
  </si>
  <si>
    <t>合計</t>
    <rPh sb="0" eb="2">
      <t>ゴウケイ</t>
    </rPh>
    <phoneticPr fontId="5"/>
  </si>
  <si>
    <t>※代表受領等については，備考部分に，様式第5号の番号等を用いて分かりやすく記載すること。</t>
    <rPh sb="1" eb="3">
      <t>ダイヒョウ</t>
    </rPh>
    <rPh sb="3" eb="5">
      <t>ジュリョウ</t>
    </rPh>
    <rPh sb="5" eb="6">
      <t>ナド</t>
    </rPh>
    <rPh sb="12" eb="14">
      <t>ビコウ</t>
    </rPh>
    <rPh sb="14" eb="16">
      <t>ブブン</t>
    </rPh>
    <rPh sb="18" eb="20">
      <t>ヨウシキ</t>
    </rPh>
    <rPh sb="20" eb="21">
      <t>ダイ</t>
    </rPh>
    <rPh sb="22" eb="23">
      <t>ゴウ</t>
    </rPh>
    <rPh sb="24" eb="26">
      <t>バンゴウ</t>
    </rPh>
    <rPh sb="26" eb="27">
      <t>ナド</t>
    </rPh>
    <rPh sb="28" eb="29">
      <t>モチ</t>
    </rPh>
    <rPh sb="31" eb="32">
      <t>ワ</t>
    </rPh>
    <rPh sb="37" eb="39">
      <t>キサイ</t>
    </rPh>
    <phoneticPr fontId="5"/>
  </si>
  <si>
    <t>⑥</t>
    <phoneticPr fontId="5"/>
  </si>
  <si>
    <t>⑦</t>
    <phoneticPr fontId="5"/>
  </si>
  <si>
    <t>①</t>
    <phoneticPr fontId="5"/>
  </si>
  <si>
    <t>補助申請額</t>
    <phoneticPr fontId="5"/>
  </si>
  <si>
    <t>　　- 　　   　-　       -</t>
    <phoneticPr fontId="5"/>
  </si>
  <si>
    <t>成年女子</t>
    <phoneticPr fontId="5"/>
  </si>
  <si>
    <t>成年男子</t>
    <phoneticPr fontId="5"/>
  </si>
  <si>
    <t>交　通　費　受　領　書</t>
    <phoneticPr fontId="5"/>
  </si>
  <si>
    <t>消さないでください↓</t>
    <rPh sb="0" eb="1">
      <t>ケ</t>
    </rPh>
    <phoneticPr fontId="5"/>
  </si>
  <si>
    <t>男女共通</t>
    <phoneticPr fontId="5"/>
  </si>
  <si>
    <t xml:space="preserve">   規定により、関係書類を添えて報告します。</t>
    <rPh sb="17" eb="19">
      <t>ホウコク</t>
    </rPh>
    <phoneticPr fontId="5"/>
  </si>
  <si>
    <t>実績額</t>
    <rPh sb="0" eb="3">
      <t>ジッセキガク</t>
    </rPh>
    <phoneticPr fontId="31"/>
  </si>
  <si>
    <t>差異</t>
    <rPh sb="0" eb="2">
      <t>サイ</t>
    </rPh>
    <phoneticPr fontId="31"/>
  </si>
  <si>
    <t>交付決定額</t>
    <rPh sb="0" eb="2">
      <t>コウフ</t>
    </rPh>
    <rPh sb="2" eb="5">
      <t>ケッテイガク</t>
    </rPh>
    <phoneticPr fontId="31"/>
  </si>
  <si>
    <t>概算払額</t>
    <rPh sb="0" eb="2">
      <t>ガイサン</t>
    </rPh>
    <rPh sb="2" eb="3">
      <t>ハラ</t>
    </rPh>
    <rPh sb="3" eb="4">
      <t>ガク</t>
    </rPh>
    <phoneticPr fontId="31"/>
  </si>
  <si>
    <t>過不足額</t>
    <rPh sb="0" eb="4">
      <t>カフソクガク</t>
    </rPh>
    <phoneticPr fontId="31"/>
  </si>
  <si>
    <r>
      <rPr>
        <sz val="12"/>
        <rFont val="MS PMincho"/>
        <family val="1"/>
        <charset val="128"/>
      </rPr>
      <t>参加者別報告額一覧（様式第５号）</t>
    </r>
    <r>
      <rPr>
        <sz val="12"/>
        <color indexed="10"/>
        <rFont val="MS PMincho"/>
        <family val="1"/>
        <charset val="128"/>
      </rPr>
      <t>（必須書類）</t>
    </r>
    <rPh sb="0" eb="3">
      <t>サンカシャ</t>
    </rPh>
    <rPh sb="3" eb="4">
      <t>ベツ</t>
    </rPh>
    <rPh sb="4" eb="6">
      <t>ホウコク</t>
    </rPh>
    <rPh sb="6" eb="7">
      <t>ガク</t>
    </rPh>
    <rPh sb="7" eb="9">
      <t>イチラン</t>
    </rPh>
    <rPh sb="10" eb="12">
      <t>ヨウシキ</t>
    </rPh>
    <rPh sb="12" eb="13">
      <t>ダイ</t>
    </rPh>
    <rPh sb="14" eb="15">
      <t>ゴウ</t>
    </rPh>
    <phoneticPr fontId="5"/>
  </si>
  <si>
    <r>
      <rPr>
        <sz val="12"/>
        <rFont val="MS PMincho"/>
        <family val="1"/>
        <charset val="128"/>
      </rPr>
      <t>交通費受領書の写し（様式第６号）の写し</t>
    </r>
    <r>
      <rPr>
        <sz val="12"/>
        <color indexed="10"/>
        <rFont val="MS PMincho"/>
        <family val="1"/>
        <charset val="128"/>
      </rPr>
      <t>（必須書類）</t>
    </r>
    <rPh sb="0" eb="3">
      <t>コウツウヒ</t>
    </rPh>
    <rPh sb="3" eb="6">
      <t>ジュリョウショ</t>
    </rPh>
    <rPh sb="7" eb="8">
      <t>ウツ</t>
    </rPh>
    <rPh sb="10" eb="12">
      <t>ヨウシキ</t>
    </rPh>
    <rPh sb="12" eb="13">
      <t>ダイ</t>
    </rPh>
    <rPh sb="14" eb="15">
      <t>ゴウ</t>
    </rPh>
    <rPh sb="17" eb="18">
      <t>ウツ</t>
    </rPh>
    <phoneticPr fontId="5"/>
  </si>
  <si>
    <r>
      <t>選手出場状況及び宿泊調書（様式第８号）</t>
    </r>
    <r>
      <rPr>
        <sz val="12"/>
        <color indexed="10"/>
        <rFont val="MS PMincho"/>
        <family val="1"/>
        <charset val="128"/>
      </rPr>
      <t>（必須書類）</t>
    </r>
    <rPh sb="0" eb="2">
      <t>センシュ</t>
    </rPh>
    <rPh sb="2" eb="4">
      <t>シュツジョウ</t>
    </rPh>
    <rPh sb="4" eb="6">
      <t>ジョウキョウ</t>
    </rPh>
    <rPh sb="6" eb="7">
      <t>オヨ</t>
    </rPh>
    <rPh sb="8" eb="10">
      <t>シュクハク</t>
    </rPh>
    <rPh sb="10" eb="12">
      <t>チョウショ</t>
    </rPh>
    <rPh sb="13" eb="15">
      <t>ヨウシキ</t>
    </rPh>
    <rPh sb="15" eb="16">
      <t>ダイ</t>
    </rPh>
    <rPh sb="17" eb="18">
      <t>ゴウ</t>
    </rPh>
    <phoneticPr fontId="5"/>
  </si>
  <si>
    <t>競技団体名</t>
    <rPh sb="0" eb="5">
      <t>キョウギダンタイメイ</t>
    </rPh>
    <phoneticPr fontId="5"/>
  </si>
  <si>
    <t>少年男子</t>
    <rPh sb="0" eb="4">
      <t>ショウネンダンシ</t>
    </rPh>
    <phoneticPr fontId="5"/>
  </si>
  <si>
    <t>少年女子</t>
    <rPh sb="0" eb="4">
      <t>ショウネンジョシ</t>
    </rPh>
    <phoneticPr fontId="5"/>
  </si>
  <si>
    <t>駐車場代※</t>
    <rPh sb="0" eb="4">
      <t>チュウシャジョウダイ</t>
    </rPh>
    <phoneticPr fontId="5"/>
  </si>
  <si>
    <t>有料道路利用料</t>
    <rPh sb="0" eb="4">
      <t>ユウリョウドウロ</t>
    </rPh>
    <rPh sb="4" eb="7">
      <t>リヨウリョウ</t>
    </rPh>
    <phoneticPr fontId="5"/>
  </si>
  <si>
    <t>車賃</t>
    <rPh sb="0" eb="2">
      <t>シャチン</t>
    </rPh>
    <phoneticPr fontId="5"/>
  </si>
  <si>
    <t>少年</t>
    <phoneticPr fontId="5"/>
  </si>
  <si>
    <t>申請額</t>
    <rPh sb="0" eb="3">
      <t>シンセイガク</t>
    </rPh>
    <phoneticPr fontId="5"/>
  </si>
  <si>
    <t>少年男子</t>
    <rPh sb="0" eb="2">
      <t>ショウネン</t>
    </rPh>
    <rPh sb="2" eb="4">
      <t>ダンシ</t>
    </rPh>
    <phoneticPr fontId="5"/>
  </si>
  <si>
    <t>宮城　花子</t>
    <rPh sb="0" eb="2">
      <t>ミヤギ</t>
    </rPh>
    <rPh sb="3" eb="5">
      <t>ハナ</t>
    </rPh>
    <phoneticPr fontId="5"/>
  </si>
  <si>
    <t>仙台　一郎</t>
    <rPh sb="0" eb="2">
      <t>センダイ</t>
    </rPh>
    <rPh sb="3" eb="5">
      <t>イチロウ</t>
    </rPh>
    <phoneticPr fontId="5"/>
  </si>
  <si>
    <t>仙台　次郎</t>
    <rPh sb="0" eb="1">
      <t>センダイ</t>
    </rPh>
    <rPh sb="3" eb="5">
      <t>ジロウ</t>
    </rPh>
    <phoneticPr fontId="5"/>
  </si>
  <si>
    <t>宮城　県太郎</t>
    <rPh sb="0" eb="2">
      <t>ミヤギ</t>
    </rPh>
    <rPh sb="3" eb="4">
      <t>ケン</t>
    </rPh>
    <rPh sb="4" eb="6">
      <t>ケn</t>
    </rPh>
    <phoneticPr fontId="5"/>
  </si>
  <si>
    <t>様式第２号</t>
    <rPh sb="0" eb="2">
      <t>ヨウシキ</t>
    </rPh>
    <rPh sb="2" eb="3">
      <t>ダイ</t>
    </rPh>
    <rPh sb="4" eb="5">
      <t>ゴウ</t>
    </rPh>
    <phoneticPr fontId="5"/>
  </si>
  <si>
    <t>参加者別申請額一覧</t>
    <rPh sb="4" eb="6">
      <t>シンセイ</t>
    </rPh>
    <rPh sb="6" eb="7">
      <t>ガク</t>
    </rPh>
    <phoneticPr fontId="5"/>
  </si>
  <si>
    <t>〇〇競技</t>
    <rPh sb="2" eb="4">
      <t>キョウギ</t>
    </rPh>
    <phoneticPr fontId="5"/>
  </si>
  <si>
    <t>少年女子</t>
    <rPh sb="0" eb="4">
      <t>ショウネンジヨ</t>
    </rPh>
    <phoneticPr fontId="5"/>
  </si>
  <si>
    <t>宮城　撫子</t>
    <phoneticPr fontId="5"/>
  </si>
  <si>
    <t>監督会議</t>
    <rPh sb="0" eb="4">
      <t>カントク</t>
    </rPh>
    <phoneticPr fontId="5"/>
  </si>
  <si>
    <t>公式練習</t>
    <rPh sb="0" eb="4">
      <t>コウシキ</t>
    </rPh>
    <phoneticPr fontId="5"/>
  </si>
  <si>
    <t>１回戦</t>
    <rPh sb="1" eb="3">
      <t>カイ</t>
    </rPh>
    <phoneticPr fontId="5"/>
  </si>
  <si>
    <t>２回戦</t>
    <rPh sb="1" eb="3">
      <t>カイ</t>
    </rPh>
    <phoneticPr fontId="5"/>
  </si>
  <si>
    <t>利府　梨子</t>
    <phoneticPr fontId="5"/>
  </si>
  <si>
    <t>公式練習</t>
    <rPh sb="0" eb="1">
      <t>コウシキ</t>
    </rPh>
    <phoneticPr fontId="5"/>
  </si>
  <si>
    <t>1回戦</t>
    <phoneticPr fontId="5"/>
  </si>
  <si>
    <t>2回戦</t>
    <phoneticPr fontId="5"/>
  </si>
  <si>
    <t>利府　花子</t>
    <phoneticPr fontId="5"/>
  </si>
  <si>
    <t>※１</t>
    <phoneticPr fontId="5"/>
  </si>
  <si>
    <t>※２</t>
    <phoneticPr fontId="33"/>
  </si>
  <si>
    <t>※１…ふるさと選手の場合は○を入力
※２…自家用車便乗の場合は○を入力</t>
    <rPh sb="7" eb="9">
      <t>センシュ</t>
    </rPh>
    <rPh sb="10" eb="12">
      <t>バアイ</t>
    </rPh>
    <rPh sb="15" eb="17">
      <t>ニュウリョク</t>
    </rPh>
    <rPh sb="21" eb="25">
      <t>ジカヨウシャ</t>
    </rPh>
    <rPh sb="25" eb="27">
      <t>ビンジョウ</t>
    </rPh>
    <rPh sb="28" eb="30">
      <t>バアイ</t>
    </rPh>
    <rPh sb="33" eb="35">
      <t>ニュウリョク</t>
    </rPh>
    <phoneticPr fontId="5"/>
  </si>
  <si>
    <t>駐車場代</t>
    <rPh sb="0" eb="4">
      <t>チュウシャジョウダイ</t>
    </rPh>
    <phoneticPr fontId="5"/>
  </si>
  <si>
    <t>レンタカー等
借上代</t>
    <rPh sb="5" eb="6">
      <t>ナド</t>
    </rPh>
    <rPh sb="7" eb="8">
      <t>カ</t>
    </rPh>
    <rPh sb="8" eb="9">
      <t>ア</t>
    </rPh>
    <rPh sb="9" eb="10">
      <t>ダイ</t>
    </rPh>
    <phoneticPr fontId="33"/>
  </si>
  <si>
    <t>自家用自動車等</t>
    <rPh sb="0" eb="6">
      <t>ジカヨウジドウシャ</t>
    </rPh>
    <rPh sb="6" eb="7">
      <t>ナド</t>
    </rPh>
    <phoneticPr fontId="33"/>
  </si>
  <si>
    <t>計</t>
    <rPh sb="0" eb="1">
      <t>ケイ</t>
    </rPh>
    <phoneticPr fontId="33"/>
  </si>
  <si>
    <t>合計</t>
    <rPh sb="0" eb="2">
      <t>ゴウケイ</t>
    </rPh>
    <phoneticPr fontId="33"/>
  </si>
  <si>
    <t>自家用車</t>
    <rPh sb="0" eb="4">
      <t>ジカヨウシャ</t>
    </rPh>
    <phoneticPr fontId="5"/>
  </si>
  <si>
    <t>一般交通機関</t>
    <rPh sb="0" eb="2">
      <t>イッパン</t>
    </rPh>
    <rPh sb="2" eb="4">
      <t>コウツウ</t>
    </rPh>
    <rPh sb="4" eb="6">
      <t>キカン</t>
    </rPh>
    <phoneticPr fontId="5"/>
  </si>
  <si>
    <t>競技名</t>
    <rPh sb="0" eb="3">
      <t>キョウギメイ</t>
    </rPh>
    <phoneticPr fontId="7"/>
  </si>
  <si>
    <t>参加種目</t>
    <rPh sb="0" eb="4">
      <t>サンカシュモク</t>
    </rPh>
    <phoneticPr fontId="7"/>
  </si>
  <si>
    <t>参加種別</t>
    <rPh sb="0" eb="4">
      <t>サンカシュベツ</t>
    </rPh>
    <phoneticPr fontId="5"/>
  </si>
  <si>
    <t>入賞者氏名</t>
    <rPh sb="0" eb="3">
      <t>ニュウショウシャ</t>
    </rPh>
    <rPh sb="3" eb="5">
      <t>シメイ</t>
    </rPh>
    <phoneticPr fontId="33"/>
  </si>
  <si>
    <t>競技結果</t>
    <rPh sb="0" eb="4">
      <t>キョウギケッカ</t>
    </rPh>
    <phoneticPr fontId="33"/>
  </si>
  <si>
    <t>獲得点</t>
    <rPh sb="0" eb="3">
      <t>カクトクテン</t>
    </rPh>
    <phoneticPr fontId="33"/>
  </si>
  <si>
    <t>出場権獲得種目</t>
    <rPh sb="0" eb="3">
      <t>シュツジョウケン</t>
    </rPh>
    <rPh sb="3" eb="5">
      <t>カクトク</t>
    </rPh>
    <rPh sb="5" eb="7">
      <t>シュモク</t>
    </rPh>
    <phoneticPr fontId="7"/>
  </si>
  <si>
    <t>水球</t>
    <rPh sb="0" eb="2">
      <t>スイキュウ</t>
    </rPh>
    <phoneticPr fontId="33"/>
  </si>
  <si>
    <t>少年男子</t>
    <rPh sb="0" eb="4">
      <t>ショウネンダンシ</t>
    </rPh>
    <phoneticPr fontId="33"/>
  </si>
  <si>
    <t>宮城県チーム</t>
    <rPh sb="0" eb="2">
      <t>ミヤギ</t>
    </rPh>
    <rPh sb="2" eb="3">
      <t>ケン</t>
    </rPh>
    <phoneticPr fontId="33"/>
  </si>
  <si>
    <t>2位</t>
    <rPh sb="1" eb="2">
      <t>イ</t>
    </rPh>
    <phoneticPr fontId="33"/>
  </si>
  <si>
    <t>水泳競技</t>
    <rPh sb="0" eb="4">
      <t>スイエイキョウギ</t>
    </rPh>
    <phoneticPr fontId="33"/>
  </si>
  <si>
    <t>競泳</t>
    <rPh sb="0" eb="2">
      <t>キョウエイ</t>
    </rPh>
    <phoneticPr fontId="33"/>
  </si>
  <si>
    <t>成年男子</t>
    <rPh sb="0" eb="4">
      <t>セイネンダンシ</t>
    </rPh>
    <phoneticPr fontId="33"/>
  </si>
  <si>
    <t>宮城　太郎</t>
    <rPh sb="0" eb="2">
      <t>ミヤギ</t>
    </rPh>
    <rPh sb="3" eb="5">
      <t>タロウ</t>
    </rPh>
    <phoneticPr fontId="33"/>
  </si>
  <si>
    <t>4位</t>
    <rPh sb="1" eb="2">
      <t>イ</t>
    </rPh>
    <phoneticPr fontId="33"/>
  </si>
  <si>
    <t>合計点</t>
    <rPh sb="0" eb="3">
      <t>ゴウケイテン</t>
    </rPh>
    <phoneticPr fontId="33"/>
  </si>
  <si>
    <t>１位</t>
    <rPh sb="1" eb="2">
      <t>イ</t>
    </rPh>
    <phoneticPr fontId="33"/>
  </si>
  <si>
    <r>
      <t>宿泊明細書及び領収証</t>
    </r>
    <r>
      <rPr>
        <sz val="12"/>
        <color indexed="10"/>
        <rFont val="MS PMincho"/>
        <family val="1"/>
        <charset val="128"/>
      </rPr>
      <t>（必須書類）</t>
    </r>
    <rPh sb="0" eb="5">
      <t>シュクハクメイサイショ</t>
    </rPh>
    <rPh sb="5" eb="6">
      <t>オヨ</t>
    </rPh>
    <rPh sb="7" eb="10">
      <t>リョウシュウショウ</t>
    </rPh>
    <rPh sb="11" eb="15">
      <t>ヒッスショルイ</t>
    </rPh>
    <phoneticPr fontId="5"/>
  </si>
  <si>
    <r>
      <t>競技結果報告書（様式第７号）</t>
    </r>
    <r>
      <rPr>
        <sz val="12"/>
        <color indexed="10"/>
        <rFont val="MS PMincho"/>
        <family val="1"/>
        <charset val="128"/>
      </rPr>
      <t>（必須書類）</t>
    </r>
    <rPh sb="0" eb="7">
      <t>キョウギケッカホウコクショ</t>
    </rPh>
    <rPh sb="8" eb="10">
      <t>ヨウシキ</t>
    </rPh>
    <rPh sb="10" eb="11">
      <t>ダイ</t>
    </rPh>
    <rPh sb="12" eb="13">
      <t>ゴウ</t>
    </rPh>
    <phoneticPr fontId="5"/>
  </si>
  <si>
    <t>参加人数</t>
    <rPh sb="0" eb="4">
      <t>サンカニンズウ</t>
    </rPh>
    <phoneticPr fontId="5"/>
  </si>
  <si>
    <t>様式第７号</t>
    <rPh sb="0" eb="2">
      <t>ヨウシキ</t>
    </rPh>
    <rPh sb="2" eb="3">
      <t>ダイ</t>
    </rPh>
    <rPh sb="4" eb="5">
      <t>ゴウ</t>
    </rPh>
    <phoneticPr fontId="5"/>
  </si>
  <si>
    <t>様式第８-１号</t>
    <rPh sb="0" eb="2">
      <t>ヨウシキ</t>
    </rPh>
    <rPh sb="2" eb="3">
      <t>ダイ</t>
    </rPh>
    <rPh sb="6" eb="7">
      <t>ゴウ</t>
    </rPh>
    <phoneticPr fontId="5"/>
  </si>
  <si>
    <t>様式第８-２号</t>
    <rPh sb="0" eb="2">
      <t>ヨウシキ</t>
    </rPh>
    <rPh sb="2" eb="3">
      <t>ダイ</t>
    </rPh>
    <rPh sb="6" eb="7">
      <t>ゴウ</t>
    </rPh>
    <phoneticPr fontId="5"/>
  </si>
  <si>
    <t>申請者　　住所</t>
    <rPh sb="0" eb="2">
      <t>シンセイ</t>
    </rPh>
    <rPh sb="2" eb="3">
      <t>シャ</t>
    </rPh>
    <rPh sb="5" eb="7">
      <t>ジュウショ</t>
    </rPh>
    <phoneticPr fontId="5"/>
  </si>
  <si>
    <t>代表者職・氏名</t>
    <rPh sb="0" eb="3">
      <t>ダイヒョウシャ</t>
    </rPh>
    <rPh sb="3" eb="4">
      <t>ショク</t>
    </rPh>
    <rPh sb="5" eb="7">
      <t>シメイ</t>
    </rPh>
    <phoneticPr fontId="5"/>
  </si>
  <si>
    <t>第78回国民スポーツ大会</t>
    <rPh sb="0" eb="1">
      <t>ダイ</t>
    </rPh>
    <rPh sb="3" eb="4">
      <t>カイ</t>
    </rPh>
    <rPh sb="4" eb="6">
      <t>コクミン</t>
    </rPh>
    <rPh sb="10" eb="12">
      <t>タイカイ</t>
    </rPh>
    <phoneticPr fontId="5"/>
  </si>
  <si>
    <t>第51回東北総合スポーツ大会</t>
    <rPh sb="0" eb="1">
      <t>ダイ</t>
    </rPh>
    <rPh sb="3" eb="4">
      <t>カイ</t>
    </rPh>
    <rPh sb="4" eb="6">
      <t>トウホク</t>
    </rPh>
    <rPh sb="6" eb="8">
      <t>ソウゴウ</t>
    </rPh>
    <rPh sb="12" eb="14">
      <t>タイカイ</t>
    </rPh>
    <phoneticPr fontId="5"/>
  </si>
  <si>
    <t>第79回国民スポーツ大会　予選会</t>
    <rPh sb="0" eb="1">
      <t>ダイ</t>
    </rPh>
    <rPh sb="3" eb="4">
      <t>カイ</t>
    </rPh>
    <rPh sb="4" eb="6">
      <t>コクミン</t>
    </rPh>
    <rPh sb="10" eb="12">
      <t>タイカイ</t>
    </rPh>
    <rPh sb="13" eb="16">
      <t>ヨセンカイ</t>
    </rPh>
    <phoneticPr fontId="5"/>
  </si>
  <si>
    <t>第79回国民スポーツ大会</t>
    <rPh sb="0" eb="1">
      <t>ダイ</t>
    </rPh>
    <rPh sb="3" eb="4">
      <t>カイ</t>
    </rPh>
    <rPh sb="4" eb="6">
      <t>コクミン</t>
    </rPh>
    <rPh sb="10" eb="12">
      <t>タイカイ</t>
    </rPh>
    <phoneticPr fontId="5"/>
  </si>
  <si>
    <t>第52回東北総合スポーツ大会</t>
    <rPh sb="0" eb="1">
      <t>ダイ</t>
    </rPh>
    <rPh sb="3" eb="4">
      <t>カイ</t>
    </rPh>
    <rPh sb="4" eb="6">
      <t>トウホク</t>
    </rPh>
    <rPh sb="6" eb="8">
      <t>ソウゴウ</t>
    </rPh>
    <rPh sb="12" eb="14">
      <t>タイカイ</t>
    </rPh>
    <phoneticPr fontId="5"/>
  </si>
  <si>
    <t>第80回国民スポーツ大会　予選会</t>
    <rPh sb="0" eb="1">
      <t>ダイ</t>
    </rPh>
    <rPh sb="3" eb="4">
      <t>カイ</t>
    </rPh>
    <rPh sb="4" eb="6">
      <t>コクミン</t>
    </rPh>
    <rPh sb="10" eb="12">
      <t>タイカイ</t>
    </rPh>
    <rPh sb="13" eb="16">
      <t>ヨセンカイ</t>
    </rPh>
    <phoneticPr fontId="5"/>
  </si>
  <si>
    <r>
      <t>参加者別申請額一覧</t>
    </r>
    <r>
      <rPr>
        <sz val="11"/>
        <rFont val="Arial Unicode MS"/>
        <family val="3"/>
        <charset val="128"/>
      </rPr>
      <t>（様式第２号）</t>
    </r>
    <r>
      <rPr>
        <sz val="11"/>
        <color indexed="10"/>
        <rFont val="Arial Unicode MS"/>
        <family val="3"/>
        <charset val="128"/>
      </rPr>
      <t>（必須書類）</t>
    </r>
    <rPh sb="0" eb="3">
      <t>サンカシャ</t>
    </rPh>
    <rPh sb="3" eb="4">
      <t>ベツ</t>
    </rPh>
    <rPh sb="4" eb="6">
      <t>シンセイ</t>
    </rPh>
    <rPh sb="6" eb="7">
      <t>ガク</t>
    </rPh>
    <rPh sb="7" eb="9">
      <t>イチラン</t>
    </rPh>
    <rPh sb="17" eb="19">
      <t>ヒッス</t>
    </rPh>
    <rPh sb="19" eb="21">
      <t>ショルイ</t>
    </rPh>
    <phoneticPr fontId="5"/>
  </si>
  <si>
    <r>
      <t>使用調書</t>
    </r>
    <r>
      <rPr>
        <sz val="11"/>
        <rFont val="Arial Unicode MS"/>
        <family val="3"/>
        <charset val="128"/>
      </rPr>
      <t>（様式第３号、</t>
    </r>
    <r>
      <rPr>
        <sz val="11"/>
        <color indexed="10"/>
        <rFont val="Arial Unicode MS"/>
        <family val="3"/>
        <charset val="128"/>
      </rPr>
      <t>様式第３－２号</t>
    </r>
    <r>
      <rPr>
        <sz val="11"/>
        <rFont val="Arial Unicode MS"/>
        <family val="3"/>
        <charset val="128"/>
      </rPr>
      <t>）（必要に応じて）</t>
    </r>
    <rPh sb="11" eb="13">
      <t>ヨウシキ</t>
    </rPh>
    <rPh sb="13" eb="14">
      <t>ダイ</t>
    </rPh>
    <rPh sb="17" eb="18">
      <t>ゴウ</t>
    </rPh>
    <rPh sb="20" eb="22">
      <t>ヒツヨウ</t>
    </rPh>
    <rPh sb="23" eb="24">
      <t>オウ</t>
    </rPh>
    <phoneticPr fontId="5"/>
  </si>
  <si>
    <r>
      <t>一般公共機関の算出根拠</t>
    </r>
    <r>
      <rPr>
        <sz val="11"/>
        <color indexed="10"/>
        <rFont val="MS PMincho"/>
        <family val="1"/>
        <charset val="128"/>
      </rPr>
      <t>（必須書類）</t>
    </r>
    <rPh sb="0" eb="2">
      <t>イッパン</t>
    </rPh>
    <rPh sb="2" eb="4">
      <t>コウキョウ</t>
    </rPh>
    <rPh sb="4" eb="6">
      <t>キカン</t>
    </rPh>
    <rPh sb="7" eb="9">
      <t>サンシュツ</t>
    </rPh>
    <rPh sb="9" eb="11">
      <t>コンキョ</t>
    </rPh>
    <rPh sb="12" eb="14">
      <t>ヒッス</t>
    </rPh>
    <rPh sb="14" eb="16">
      <t>ショルイ</t>
    </rPh>
    <phoneticPr fontId="5"/>
  </si>
  <si>
    <r>
      <t>宿泊対象期間「期間・計量、公式練習、検艇、用具検査、競技開始日」が分かる文書</t>
    </r>
    <r>
      <rPr>
        <sz val="11"/>
        <color indexed="10"/>
        <rFont val="Arial Unicode MS"/>
        <family val="3"/>
        <charset val="128"/>
      </rPr>
      <t>（必須書類）</t>
    </r>
    <phoneticPr fontId="5"/>
  </si>
  <si>
    <t>電話番号（携帯）</t>
    <phoneticPr fontId="5"/>
  </si>
  <si>
    <t>メールアドレス</t>
    <phoneticPr fontId="5"/>
  </si>
  <si>
    <r>
      <t xml:space="preserve">氏　　名
</t>
    </r>
    <r>
      <rPr>
        <sz val="11"/>
        <color indexed="8"/>
        <rFont val="ＭＳ 明朝"/>
        <family val="1"/>
        <charset val="128"/>
      </rPr>
      <t>（対象外除く）</t>
    </r>
    <phoneticPr fontId="5"/>
  </si>
  <si>
    <t>一般交通機関
航空機</t>
    <rPh sb="0" eb="6">
      <t>イッパンコウツウキカン</t>
    </rPh>
    <rPh sb="7" eb="10">
      <t>コウクウキ</t>
    </rPh>
    <phoneticPr fontId="33"/>
  </si>
  <si>
    <t>計</t>
    <rPh sb="0" eb="1">
      <t>ケイ</t>
    </rPh>
    <phoneticPr fontId="5"/>
  </si>
  <si>
    <t>監　督</t>
    <phoneticPr fontId="33"/>
  </si>
  <si>
    <t>補助申請額</t>
    <rPh sb="0" eb="2">
      <t>ホジョ</t>
    </rPh>
    <rPh sb="2" eb="4">
      <t>シンセイ</t>
    </rPh>
    <rPh sb="4" eb="5">
      <t>ガク</t>
    </rPh>
    <phoneticPr fontId="5"/>
  </si>
  <si>
    <t>利府　花子</t>
    <rPh sb="0" eb="2">
      <t>リフ</t>
    </rPh>
    <rPh sb="3" eb="5">
      <t>ハナコ</t>
    </rPh>
    <phoneticPr fontId="5"/>
  </si>
  <si>
    <t>利府　奈々子</t>
    <rPh sb="0" eb="2">
      <t>リフ</t>
    </rPh>
    <rPh sb="3" eb="6">
      <t>ナナコ</t>
    </rPh>
    <phoneticPr fontId="5"/>
  </si>
  <si>
    <t>仙台　花子</t>
    <rPh sb="0" eb="2">
      <t>センダイ</t>
    </rPh>
    <rPh sb="3" eb="5">
      <t>ハナコ</t>
    </rPh>
    <phoneticPr fontId="5"/>
  </si>
  <si>
    <t>令和　　年　　月　　日</t>
    <rPh sb="0" eb="2">
      <t>レイワ</t>
    </rPh>
    <rPh sb="4" eb="5">
      <t>ネン</t>
    </rPh>
    <rPh sb="7" eb="8">
      <t>ガツ</t>
    </rPh>
    <rPh sb="10" eb="11">
      <t>ニチ</t>
    </rPh>
    <phoneticPr fontId="5"/>
  </si>
  <si>
    <t>報告者　　住所</t>
    <rPh sb="0" eb="3">
      <t>ホウコクシャ</t>
    </rPh>
    <rPh sb="5" eb="7">
      <t>ジュウショ</t>
    </rPh>
    <phoneticPr fontId="5"/>
  </si>
  <si>
    <t>差異</t>
    <phoneticPr fontId="5"/>
  </si>
  <si>
    <t>電話番号（携帯）</t>
    <rPh sb="0" eb="2">
      <t>デンワ</t>
    </rPh>
    <rPh sb="2" eb="4">
      <t>バンゴウ</t>
    </rPh>
    <rPh sb="5" eb="7">
      <t>ケイタイ</t>
    </rPh>
    <phoneticPr fontId="8"/>
  </si>
  <si>
    <t>メールアドレス</t>
    <phoneticPr fontId="8"/>
  </si>
  <si>
    <t>補助確定額</t>
    <rPh sb="0" eb="2">
      <t>ホジョ</t>
    </rPh>
    <rPh sb="2" eb="4">
      <t>カクテイ</t>
    </rPh>
    <rPh sb="4" eb="5">
      <t>ガク</t>
    </rPh>
    <phoneticPr fontId="5"/>
  </si>
  <si>
    <t>消さないでください↓</t>
    <phoneticPr fontId="5"/>
  </si>
  <si>
    <t>自家用車自動車等</t>
    <rPh sb="0" eb="4">
      <t>ジカヨウシャ</t>
    </rPh>
    <rPh sb="4" eb="7">
      <t>ジドウシャ</t>
    </rPh>
    <rPh sb="7" eb="8">
      <t>トウ</t>
    </rPh>
    <phoneticPr fontId="5"/>
  </si>
  <si>
    <t>一般交通機関
航空機利用</t>
    <rPh sb="0" eb="2">
      <t>イッパン</t>
    </rPh>
    <rPh sb="2" eb="4">
      <t>コウツウ</t>
    </rPh>
    <rPh sb="4" eb="6">
      <t>キカン</t>
    </rPh>
    <rPh sb="7" eb="10">
      <t>コウクウキ</t>
    </rPh>
    <rPh sb="10" eb="12">
      <t>リヨウ</t>
    </rPh>
    <phoneticPr fontId="5"/>
  </si>
  <si>
    <t>レンタカー等利用</t>
    <rPh sb="5" eb="6">
      <t>トウ</t>
    </rPh>
    <rPh sb="6" eb="8">
      <t>リヨウ</t>
    </rPh>
    <phoneticPr fontId="5"/>
  </si>
  <si>
    <t>宮城県○○協会</t>
    <rPh sb="0" eb="3">
      <t>ミヤギケン</t>
    </rPh>
    <rPh sb="5" eb="7">
      <t>キョウカイ</t>
    </rPh>
    <phoneticPr fontId="5"/>
  </si>
  <si>
    <t>国民スポーツ大会競技結果報告書</t>
    <rPh sb="0" eb="2">
      <t>コクミン</t>
    </rPh>
    <rPh sb="6" eb="8">
      <t>タイカイ</t>
    </rPh>
    <rPh sb="8" eb="10">
      <t>キョウギ</t>
    </rPh>
    <rPh sb="10" eb="12">
      <t>ケッカ</t>
    </rPh>
    <rPh sb="12" eb="15">
      <t>ホウコクショ</t>
    </rPh>
    <phoneticPr fontId="7"/>
  </si>
  <si>
    <t>東北総合スポーツ大会競技結果報告書</t>
    <rPh sb="0" eb="2">
      <t>トウホク</t>
    </rPh>
    <rPh sb="2" eb="4">
      <t>ソウゴウ</t>
    </rPh>
    <rPh sb="8" eb="10">
      <t>タイカイ</t>
    </rPh>
    <rPh sb="10" eb="14">
      <t>キョウギケッカ</t>
    </rPh>
    <rPh sb="14" eb="17">
      <t>ホウコクショ</t>
    </rPh>
    <phoneticPr fontId="7"/>
  </si>
  <si>
    <t>宿泊形態</t>
    <rPh sb="0" eb="4">
      <t>シュクハクケイタイ</t>
    </rPh>
    <phoneticPr fontId="102"/>
  </si>
  <si>
    <t>1泊朝食</t>
    <rPh sb="1" eb="2">
      <t>ハク</t>
    </rPh>
    <rPh sb="2" eb="4">
      <t>チョウショク</t>
    </rPh>
    <phoneticPr fontId="102"/>
  </si>
  <si>
    <t>□少年</t>
    <rPh sb="1" eb="3">
      <t>ショウネン</t>
    </rPh>
    <phoneticPr fontId="102"/>
  </si>
  <si>
    <t>□女子</t>
    <rPh sb="1" eb="3">
      <t>ジョシ</t>
    </rPh>
    <phoneticPr fontId="102"/>
  </si>
  <si>
    <t>□朝食</t>
    <rPh sb="1" eb="3">
      <t>チョウショク</t>
    </rPh>
    <phoneticPr fontId="102"/>
  </si>
  <si>
    <t>□夕食</t>
    <rPh sb="1" eb="3">
      <t>ユウショク</t>
    </rPh>
    <phoneticPr fontId="102"/>
  </si>
  <si>
    <t>宿泊単価</t>
    <rPh sb="0" eb="4">
      <t>シュクハクタンカ</t>
    </rPh>
    <phoneticPr fontId="102"/>
  </si>
  <si>
    <t>欠食控除
(割合）</t>
    <rPh sb="0" eb="2">
      <t>ケッショク</t>
    </rPh>
    <rPh sb="2" eb="4">
      <t>コウジョ</t>
    </rPh>
    <rPh sb="6" eb="8">
      <t>ワリアイ</t>
    </rPh>
    <phoneticPr fontId="102"/>
  </si>
  <si>
    <t>本来の
宿泊単価</t>
    <rPh sb="0" eb="2">
      <t>ホンライ</t>
    </rPh>
    <rPh sb="4" eb="8">
      <t>シュクハクタンカ</t>
    </rPh>
    <phoneticPr fontId="102"/>
  </si>
  <si>
    <t>夕食上限</t>
    <rPh sb="0" eb="2">
      <t>ユウショク</t>
    </rPh>
    <rPh sb="2" eb="4">
      <t>ジョウゲン</t>
    </rPh>
    <phoneticPr fontId="102"/>
  </si>
  <si>
    <t>朝食上限</t>
    <rPh sb="0" eb="4">
      <t>チョウショクジョウゲン</t>
    </rPh>
    <phoneticPr fontId="102"/>
  </si>
  <si>
    <t>素泊まり</t>
    <rPh sb="0" eb="2">
      <t>スド</t>
    </rPh>
    <phoneticPr fontId="102"/>
  </si>
  <si>
    <t>1泊夕食</t>
    <rPh sb="1" eb="4">
      <t>ハクユウショク</t>
    </rPh>
    <phoneticPr fontId="102"/>
  </si>
  <si>
    <t>この項目の小計</t>
    <rPh sb="2" eb="4">
      <t>コウモク</t>
    </rPh>
    <rPh sb="5" eb="7">
      <t>ショウケイ</t>
    </rPh>
    <phoneticPr fontId="102"/>
  </si>
  <si>
    <t>補助充当額</t>
    <rPh sb="0" eb="5">
      <t>ホジョジュウトウガク</t>
    </rPh>
    <phoneticPr fontId="102"/>
  </si>
  <si>
    <t>種別</t>
    <rPh sb="0" eb="2">
      <t>シュベツ</t>
    </rPh>
    <phoneticPr fontId="102"/>
  </si>
  <si>
    <t>夕食</t>
    <rPh sb="0" eb="2">
      <t>ユウショク</t>
    </rPh>
    <phoneticPr fontId="102"/>
  </si>
  <si>
    <t>朝食</t>
    <rPh sb="0" eb="2">
      <t>チョウショク</t>
    </rPh>
    <phoneticPr fontId="102"/>
  </si>
  <si>
    <t>食事合計</t>
    <rPh sb="0" eb="4">
      <t>ショクジゴウケイ</t>
    </rPh>
    <phoneticPr fontId="102"/>
  </si>
  <si>
    <t>No.</t>
    <phoneticPr fontId="102"/>
  </si>
  <si>
    <t>氏名</t>
    <rPh sb="0" eb="2">
      <t>シメイ</t>
    </rPh>
    <phoneticPr fontId="102"/>
  </si>
  <si>
    <t>○月○日</t>
    <rPh sb="0" eb="2">
      <t>マルガツ</t>
    </rPh>
    <rPh sb="2" eb="4">
      <t>マルニチ</t>
    </rPh>
    <phoneticPr fontId="33"/>
  </si>
  <si>
    <t>※項目毎、時系列に領収書原本を添付し、余白に適宜説明を付記すること。
※任意様式でも構いませんが各食単価が分かるように記載してください。
※昼食は計上不可。
※裏面使用不可･領収書重ね貼り・はみ出し厳禁</t>
    <rPh sb="36" eb="38">
      <t>ニンイ</t>
    </rPh>
    <rPh sb="38" eb="40">
      <t>ヨウシキ</t>
    </rPh>
    <rPh sb="42" eb="43">
      <t>カマ</t>
    </rPh>
    <rPh sb="48" eb="50">
      <t>カクショク</t>
    </rPh>
    <rPh sb="50" eb="52">
      <t>タンカ</t>
    </rPh>
    <rPh sb="53" eb="54">
      <t>ワ</t>
    </rPh>
    <rPh sb="59" eb="61">
      <t>キサイ</t>
    </rPh>
    <rPh sb="70" eb="72">
      <t>チュウショク</t>
    </rPh>
    <rPh sb="73" eb="77">
      <t>ケイジョウフカ</t>
    </rPh>
    <phoneticPr fontId="102"/>
  </si>
  <si>
    <t>宮城　県治郎</t>
    <rPh sb="0" eb="2">
      <t>ミヤギ</t>
    </rPh>
    <rPh sb="3" eb="4">
      <t>ケン</t>
    </rPh>
    <rPh sb="4" eb="6">
      <t>ジロウ</t>
    </rPh>
    <phoneticPr fontId="5"/>
  </si>
  <si>
    <t>利府　やま子</t>
  </si>
  <si>
    <t>利府　やま子</t>
    <phoneticPr fontId="33"/>
  </si>
  <si>
    <t>1.国スポ入賞者</t>
    <rPh sb="2" eb="3">
      <t>クニ</t>
    </rPh>
    <rPh sb="5" eb="7">
      <t>ニュウショウ</t>
    </rPh>
    <rPh sb="7" eb="8">
      <t>シャ</t>
    </rPh>
    <phoneticPr fontId="7"/>
  </si>
  <si>
    <t>1.東北総合スポーツ大会入賞者</t>
    <rPh sb="2" eb="4">
      <t>トウホク</t>
    </rPh>
    <rPh sb="4" eb="6">
      <t>ソウゴウ</t>
    </rPh>
    <rPh sb="10" eb="12">
      <t>タイカイ</t>
    </rPh>
    <rPh sb="12" eb="14">
      <t>ニュウショウ</t>
    </rPh>
    <rPh sb="14" eb="15">
      <t>シャ</t>
    </rPh>
    <phoneticPr fontId="7"/>
  </si>
  <si>
    <r>
      <rPr>
        <sz val="11"/>
        <color theme="1"/>
        <rFont val="Segoe UI Symbol"/>
        <family val="3"/>
      </rPr>
      <t>☑</t>
    </r>
    <r>
      <rPr>
        <sz val="11"/>
        <color theme="1"/>
        <rFont val="BIZ UDPゴシック"/>
        <family val="3"/>
        <charset val="128"/>
      </rPr>
      <t>成年</t>
    </r>
    <rPh sb="1" eb="3">
      <t>セイネン</t>
    </rPh>
    <phoneticPr fontId="102"/>
  </si>
  <si>
    <r>
      <rPr>
        <sz val="11"/>
        <color theme="1"/>
        <rFont val="Segoe UI Symbol"/>
        <family val="3"/>
      </rPr>
      <t>☑</t>
    </r>
    <r>
      <rPr>
        <sz val="11"/>
        <color theme="1"/>
        <rFont val="BIZ UDPゴシック"/>
        <family val="3"/>
        <charset val="128"/>
      </rPr>
      <t>男子</t>
    </r>
    <rPh sb="1" eb="3">
      <t>ダンシ</t>
    </rPh>
    <phoneticPr fontId="102"/>
  </si>
  <si>
    <t>氏名（利府　花子　　　　　）</t>
    <rPh sb="0" eb="2">
      <t>シメイ</t>
    </rPh>
    <rPh sb="3" eb="5">
      <t>リフ</t>
    </rPh>
    <rPh sb="6" eb="8">
      <t>ハナコ</t>
    </rPh>
    <phoneticPr fontId="102"/>
  </si>
  <si>
    <t>食糧費</t>
    <rPh sb="0" eb="2">
      <t>ショクリョウ</t>
    </rPh>
    <rPh sb="2" eb="3">
      <t>ヒ</t>
    </rPh>
    <phoneticPr fontId="102"/>
  </si>
  <si>
    <t>　 ついては、下記のとおり実施したので、国民スポーツ大会及び東北総合スポーツ大会派遣費補助金交付要綱第７条の</t>
    <rPh sb="7" eb="9">
      <t>カキ</t>
    </rPh>
    <rPh sb="13" eb="15">
      <t>ジッシ</t>
    </rPh>
    <rPh sb="20" eb="22">
      <t>コクミン</t>
    </rPh>
    <rPh sb="26" eb="28">
      <t>タイカイ</t>
    </rPh>
    <rPh sb="28" eb="29">
      <t>オヨ</t>
    </rPh>
    <rPh sb="30" eb="32">
      <t>トウホク</t>
    </rPh>
    <rPh sb="32" eb="34">
      <t>ソウゴウ</t>
    </rPh>
    <rPh sb="38" eb="40">
      <t>タイカイ</t>
    </rPh>
    <rPh sb="40" eb="42">
      <t>ハケン</t>
    </rPh>
    <rPh sb="42" eb="43">
      <t>ヒ</t>
    </rPh>
    <rPh sb="43" eb="46">
      <t>ホジョキン</t>
    </rPh>
    <rPh sb="46" eb="48">
      <t>コウフ</t>
    </rPh>
    <rPh sb="48" eb="51">
      <t>ヨウコウダイ</t>
    </rPh>
    <rPh sb="52" eb="53">
      <t>ジョウ</t>
    </rPh>
    <phoneticPr fontId="5"/>
  </si>
  <si>
    <t>令和7年○月○○日付、  公財宮ス協第</t>
    <phoneticPr fontId="5"/>
  </si>
  <si>
    <t>食費</t>
    <rPh sb="0" eb="2">
      <t>ショクヒ</t>
    </rPh>
    <phoneticPr fontId="33"/>
  </si>
  <si>
    <t>第80回国民スポーツ大会</t>
    <rPh sb="0" eb="1">
      <t>ダイ</t>
    </rPh>
    <rPh sb="3" eb="4">
      <t>カイ</t>
    </rPh>
    <rPh sb="4" eb="6">
      <t>コクミン</t>
    </rPh>
    <rPh sb="10" eb="12">
      <t>タイカイ</t>
    </rPh>
    <phoneticPr fontId="5"/>
  </si>
  <si>
    <t>第53回東北総合スポーツ大会</t>
    <rPh sb="0" eb="1">
      <t>ダイ</t>
    </rPh>
    <rPh sb="3" eb="4">
      <t>カイ</t>
    </rPh>
    <rPh sb="4" eb="6">
      <t>トウホク</t>
    </rPh>
    <rPh sb="6" eb="8">
      <t>ソウゴウ</t>
    </rPh>
    <rPh sb="12" eb="14">
      <t>タイカイ</t>
    </rPh>
    <phoneticPr fontId="5"/>
  </si>
  <si>
    <t>第81回国民スポーツ大会</t>
    <rPh sb="0" eb="1">
      <t>ダイ</t>
    </rPh>
    <rPh sb="3" eb="4">
      <t>カイ</t>
    </rPh>
    <rPh sb="4" eb="6">
      <t>コクミン</t>
    </rPh>
    <rPh sb="10" eb="12">
      <t>タイカイ</t>
    </rPh>
    <phoneticPr fontId="5"/>
  </si>
  <si>
    <t>食費合計</t>
    <rPh sb="0" eb="2">
      <t>ショクヒ</t>
    </rPh>
    <rPh sb="2" eb="4">
      <t>ゴウケイ</t>
    </rPh>
    <phoneticPr fontId="102"/>
  </si>
  <si>
    <t>泊数</t>
    <rPh sb="0" eb="2">
      <t>ハクスウ</t>
    </rPh>
    <phoneticPr fontId="102"/>
  </si>
  <si>
    <t>宿泊のみ</t>
    <rPh sb="0" eb="2">
      <t>シュクハク</t>
    </rPh>
    <phoneticPr fontId="102"/>
  </si>
  <si>
    <t>宿泊費総計</t>
    <rPh sb="0" eb="3">
      <t>シュクハクヒ</t>
    </rPh>
    <rPh sb="3" eb="5">
      <t>ソウケイ</t>
    </rPh>
    <phoneticPr fontId="10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</si>
</sst>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_(* #,##0_);_(* \(#,##0\);_(* &quot;-&quot;_);_(@_)"/>
    <numFmt numFmtId="177" formatCode="#,###"/>
    <numFmt numFmtId="178" formatCode="#,##0&quot;円&quot;"/>
    <numFmt numFmtId="179" formatCode="[$-411]ggge&quot;年&quot;m&quot;月&quot;d&quot;日&quot;;@"/>
    <numFmt numFmtId="180" formatCode="yyyy&quot;年&quot;"/>
    <numFmt numFmtId="181" formatCode="#,##0;&quot;△ &quot;#,##0"/>
  </numFmts>
  <fonts count="119">
    <font>
      <sz val="11"/>
      <color rgb="FF000000"/>
      <name val="MS PGothic"/>
      <family val="3"/>
      <charset val="128"/>
    </font>
    <font>
      <sz val="11"/>
      <color theme="1"/>
      <name val="Calibri"/>
      <family val="2"/>
      <charset val="128"/>
      <scheme val="minor"/>
    </font>
    <font>
      <sz val="11"/>
      <color theme="1"/>
      <name val="Calibri"/>
      <family val="2"/>
      <charset val="128"/>
      <scheme val="minor"/>
    </font>
    <font>
      <sz val="11"/>
      <name val="MS PGothic"/>
      <family val="3"/>
      <charset val="128"/>
    </font>
    <font>
      <sz val="10"/>
      <name val="ＭＳ Ｐ明朝"/>
      <family val="1"/>
      <charset val="128"/>
    </font>
    <font>
      <sz val="6"/>
      <name val="ＭＳ Ｐゴシック"/>
      <family val="3"/>
      <charset val="128"/>
    </font>
    <font>
      <sz val="11"/>
      <name val="ＭＳ 明朝"/>
      <family val="1"/>
      <charset val="128"/>
    </font>
    <font>
      <sz val="6"/>
      <name val="ＭＳ 明朝"/>
      <family val="1"/>
      <charset val="128"/>
    </font>
    <font>
      <sz val="6"/>
      <name val="ＭＳ ゴシック"/>
      <family val="3"/>
      <charset val="128"/>
    </font>
    <font>
      <sz val="11"/>
      <name val="ＭＳ Ｐ明朝"/>
      <family val="1"/>
      <charset val="128"/>
    </font>
    <font>
      <sz val="10.5"/>
      <name val="ＭＳ Ｐ明朝"/>
      <family val="1"/>
      <charset val="128"/>
    </font>
    <font>
      <u/>
      <sz val="10.5"/>
      <name val="ＭＳ Ｐ明朝"/>
      <family val="1"/>
      <charset val="128"/>
    </font>
    <font>
      <sz val="12"/>
      <name val="ＭＳ Ｐ明朝"/>
      <family val="1"/>
      <charset val="128"/>
    </font>
    <font>
      <sz val="14"/>
      <name val="ＭＳ Ｐ明朝"/>
      <family val="1"/>
      <charset val="128"/>
    </font>
    <font>
      <sz val="14"/>
      <name val="ＭＳ 明朝"/>
      <family val="1"/>
      <charset val="128"/>
    </font>
    <font>
      <sz val="11"/>
      <name val="ＭＳ Ｐゴシック"/>
      <family val="3"/>
      <charset val="128"/>
    </font>
    <font>
      <b/>
      <sz val="11"/>
      <name val="ＭＳ 明朝"/>
      <family val="1"/>
      <charset val="128"/>
    </font>
    <font>
      <sz val="16"/>
      <name val="ＭＳ ゴシック"/>
      <family val="3"/>
      <charset val="128"/>
    </font>
    <font>
      <sz val="11"/>
      <name val="ＭＳ ゴシック"/>
      <family val="3"/>
      <charset val="128"/>
    </font>
    <font>
      <sz val="10"/>
      <name val="ＭＳ 明朝"/>
      <family val="1"/>
      <charset val="128"/>
    </font>
    <font>
      <b/>
      <sz val="12"/>
      <name val="ＭＳ ゴシック"/>
      <family val="3"/>
      <charset val="128"/>
    </font>
    <font>
      <sz val="9.5"/>
      <name val="ＭＳ Ｐゴシック"/>
      <family val="3"/>
      <charset val="128"/>
    </font>
    <font>
      <sz val="9.5"/>
      <color indexed="10"/>
      <name val="ＭＳ Ｐゴシック"/>
      <family val="3"/>
      <charset val="128"/>
    </font>
    <font>
      <sz val="10"/>
      <name val="ＭＳ Ｐゴシック"/>
      <family val="3"/>
      <charset val="128"/>
    </font>
    <font>
      <u/>
      <sz val="9.5"/>
      <name val="ＭＳ Ｐゴシック"/>
      <family val="3"/>
      <charset val="128"/>
    </font>
    <font>
      <sz val="12"/>
      <name val="ＭＳ Ｐゴシック"/>
      <family val="3"/>
      <charset val="128"/>
    </font>
    <font>
      <sz val="12"/>
      <name val="MS PMincho"/>
      <family val="1"/>
      <charset val="128"/>
    </font>
    <font>
      <sz val="12"/>
      <name val="ＭＳ 明朝"/>
      <family val="1"/>
      <charset val="128"/>
    </font>
    <font>
      <sz val="12"/>
      <name val="MS PGothic"/>
      <family val="3"/>
      <charset val="128"/>
    </font>
    <font>
      <sz val="11"/>
      <name val="Arial Unicode MS"/>
      <family val="3"/>
      <charset val="128"/>
    </font>
    <font>
      <u/>
      <sz val="12"/>
      <name val="ＭＳ Ｐ明朝"/>
      <family val="1"/>
      <charset val="128"/>
    </font>
    <font>
      <sz val="6"/>
      <name val="Calibri"/>
      <family val="2"/>
    </font>
    <font>
      <sz val="12"/>
      <color indexed="10"/>
      <name val="MS PMincho"/>
      <family val="1"/>
      <charset val="128"/>
    </font>
    <font>
      <sz val="6"/>
      <name val="MS PGothic"/>
      <family val="3"/>
      <charset val="128"/>
    </font>
    <font>
      <sz val="9"/>
      <name val="ＭＳ 明朝"/>
      <family val="1"/>
      <charset val="128"/>
    </font>
    <font>
      <sz val="8"/>
      <name val="ＭＳ 明朝"/>
      <family val="1"/>
      <charset val="128"/>
    </font>
    <font>
      <sz val="11"/>
      <color indexed="8"/>
      <name val="ＭＳ 明朝"/>
      <family val="1"/>
      <charset val="128"/>
    </font>
    <font>
      <sz val="11"/>
      <color rgb="FF000000"/>
      <name val="MS PGothic"/>
      <family val="3"/>
      <charset val="128"/>
    </font>
    <font>
      <u/>
      <sz val="11"/>
      <color theme="10"/>
      <name val="MS PGothic"/>
      <family val="3"/>
      <charset val="128"/>
    </font>
    <font>
      <u/>
      <sz val="11"/>
      <color theme="10"/>
      <name val="ＭＳ Ｐゴシック"/>
      <family val="3"/>
      <charset val="128"/>
    </font>
    <font>
      <sz val="11"/>
      <color theme="1"/>
      <name val="ＭＳ ゴシック"/>
      <family val="3"/>
      <charset val="128"/>
    </font>
    <font>
      <sz val="10"/>
      <color theme="1"/>
      <name val="MS PMincho"/>
      <family val="1"/>
      <charset val="128"/>
    </font>
    <font>
      <sz val="11"/>
      <color theme="1"/>
      <name val="MS PMincho"/>
      <family val="1"/>
      <charset val="128"/>
    </font>
    <font>
      <sz val="11"/>
      <color theme="1"/>
      <name val="MS PGothic"/>
      <family val="3"/>
      <charset val="128"/>
    </font>
    <font>
      <sz val="14"/>
      <color theme="1"/>
      <name val="MS PMincho"/>
      <family val="1"/>
      <charset val="128"/>
    </font>
    <font>
      <sz val="11"/>
      <color theme="1"/>
      <name val="Arial"/>
      <family val="2"/>
    </font>
    <font>
      <sz val="12"/>
      <color theme="1"/>
      <name val="MS Mincho"/>
      <family val="1"/>
      <charset val="128"/>
    </font>
    <font>
      <sz val="12"/>
      <color theme="1"/>
      <name val="ＭＳ 明朝"/>
      <family val="1"/>
      <charset val="128"/>
    </font>
    <font>
      <sz val="12"/>
      <color theme="1"/>
      <name val="MS PMincho"/>
      <family val="1"/>
      <charset val="128"/>
    </font>
    <font>
      <sz val="10"/>
      <color rgb="FF000000"/>
      <name val="MS PGothic"/>
      <family val="3"/>
      <charset val="128"/>
    </font>
    <font>
      <sz val="12"/>
      <color rgb="FF000000"/>
      <name val="MS Mincho"/>
      <family val="1"/>
      <charset val="128"/>
    </font>
    <font>
      <sz val="10"/>
      <color rgb="FF000000"/>
      <name val="MS Mincho"/>
      <family val="1"/>
      <charset val="128"/>
    </font>
    <font>
      <sz val="11"/>
      <color theme="1"/>
      <name val="ＭＳ Ｐ明朝"/>
      <family val="1"/>
      <charset val="128"/>
    </font>
    <font>
      <sz val="10"/>
      <color rgb="FF000000"/>
      <name val="ＭＳ 明朝"/>
      <family val="1"/>
      <charset val="128"/>
    </font>
    <font>
      <sz val="11"/>
      <color theme="0"/>
      <name val="ＭＳ 明朝"/>
      <family val="1"/>
      <charset val="128"/>
    </font>
    <font>
      <sz val="11"/>
      <color rgb="FF000000"/>
      <name val="ＭＳ 明朝"/>
      <family val="1"/>
      <charset val="128"/>
    </font>
    <font>
      <sz val="11"/>
      <color theme="1"/>
      <name val="ＭＳ 明朝"/>
      <family val="1"/>
      <charset val="128"/>
    </font>
    <font>
      <sz val="12"/>
      <color rgb="FF000000"/>
      <name val="ＭＳ 明朝"/>
      <family val="1"/>
      <charset val="128"/>
    </font>
    <font>
      <sz val="11"/>
      <color theme="1"/>
      <name val="Calibri"/>
      <family val="2"/>
    </font>
    <font>
      <sz val="10"/>
      <color theme="1"/>
      <name val="MS PGothic"/>
      <family val="3"/>
      <charset val="128"/>
    </font>
    <font>
      <sz val="14"/>
      <color rgb="FF000000"/>
      <name val="ＭＳ 明朝"/>
      <family val="1"/>
      <charset val="128"/>
    </font>
    <font>
      <sz val="16"/>
      <color theme="1"/>
      <name val="ＭＳ 明朝"/>
      <family val="1"/>
      <charset val="128"/>
    </font>
    <font>
      <sz val="10"/>
      <color theme="1"/>
      <name val="MS Mincho"/>
      <family val="1"/>
      <charset val="128"/>
    </font>
    <font>
      <sz val="9"/>
      <color theme="1"/>
      <name val="MS PMincho"/>
      <family val="1"/>
      <charset val="128"/>
    </font>
    <font>
      <sz val="10"/>
      <color theme="1"/>
      <name val="Arial Unicode MS"/>
      <family val="3"/>
      <charset val="128"/>
    </font>
    <font>
      <sz val="11"/>
      <color rgb="FF000000"/>
      <name val="Arial Unicode MS"/>
      <family val="3"/>
      <charset val="128"/>
    </font>
    <font>
      <sz val="11"/>
      <color theme="1"/>
      <name val="Arial Unicode MS"/>
      <family val="3"/>
      <charset val="128"/>
    </font>
    <font>
      <sz val="12"/>
      <color rgb="FF000000"/>
      <name val="MS PGothic"/>
      <family val="3"/>
      <charset val="128"/>
    </font>
    <font>
      <b/>
      <sz val="14"/>
      <color theme="1"/>
      <name val="MS PMincho"/>
      <family val="1"/>
      <charset val="128"/>
    </font>
    <font>
      <sz val="11"/>
      <color rgb="FF000000"/>
      <name val="BIZ UD明朝 Medium"/>
      <family val="1"/>
      <charset val="128"/>
    </font>
    <font>
      <sz val="12"/>
      <color theme="1"/>
      <name val="ＭＳ Ｐ明朝"/>
      <family val="1"/>
      <charset val="128"/>
    </font>
    <font>
      <sz val="12"/>
      <color rgb="FFFF0000"/>
      <name val="MS PMincho"/>
      <family val="1"/>
      <charset val="128"/>
    </font>
    <font>
      <sz val="9"/>
      <color theme="1"/>
      <name val="ＭＳ Ｐ明朝"/>
      <family val="1"/>
      <charset val="128"/>
    </font>
    <font>
      <sz val="10"/>
      <color theme="1"/>
      <name val="ＭＳ Ｐ明朝"/>
      <family val="1"/>
      <charset val="128"/>
    </font>
    <font>
      <sz val="12"/>
      <color theme="1"/>
      <name val="ＭＳ Ｐゴシック"/>
      <family val="3"/>
      <charset val="128"/>
    </font>
    <font>
      <sz val="12"/>
      <color theme="1"/>
      <name val="ＭＳ ゴシック"/>
      <family val="3"/>
      <charset val="128"/>
    </font>
    <font>
      <sz val="12"/>
      <color theme="1"/>
      <name val="Calibri"/>
      <family val="2"/>
    </font>
    <font>
      <sz val="8"/>
      <color theme="1"/>
      <name val="ＭＳ 明朝"/>
      <family val="1"/>
      <charset val="128"/>
    </font>
    <font>
      <sz val="8"/>
      <color theme="1"/>
      <name val="Calibri"/>
      <family val="2"/>
    </font>
    <font>
      <sz val="8"/>
      <color theme="1"/>
      <name val="ＭＳ ゴシック"/>
      <family val="3"/>
      <charset val="128"/>
    </font>
    <font>
      <sz val="11"/>
      <color theme="1"/>
      <name val="ＭＳ Ｐゴシック"/>
      <family val="3"/>
      <charset val="128"/>
    </font>
    <font>
      <b/>
      <sz val="12"/>
      <color rgb="FFC00000"/>
      <name val="Calibri"/>
      <family val="2"/>
      <scheme val="minor"/>
    </font>
    <font>
      <sz val="9"/>
      <color rgb="FF000000"/>
      <name val="ＭＳ 明朝"/>
      <family val="1"/>
      <charset val="128"/>
    </font>
    <font>
      <sz val="14"/>
      <color theme="1"/>
      <name val="ＭＳ Ｐ明朝"/>
      <family val="1"/>
      <charset val="128"/>
    </font>
    <font>
      <sz val="10"/>
      <color theme="1"/>
      <name val="ＭＳ 明朝"/>
      <family val="1"/>
      <charset val="128"/>
    </font>
    <font>
      <sz val="9"/>
      <color theme="1"/>
      <name val="ＭＳ 明朝"/>
      <family val="1"/>
      <charset val="128"/>
    </font>
    <font>
      <sz val="9.5"/>
      <color rgb="FFFF0000"/>
      <name val="ＭＳ Ｐゴシック"/>
      <family val="3"/>
      <charset val="128"/>
    </font>
    <font>
      <b/>
      <sz val="14"/>
      <color rgb="FFFF0000"/>
      <name val="ＭＳ 明朝"/>
      <family val="1"/>
      <charset val="128"/>
    </font>
    <font>
      <sz val="11"/>
      <color indexed="10"/>
      <name val="Arial Unicode MS"/>
      <family val="3"/>
      <charset val="128"/>
    </font>
    <font>
      <sz val="11"/>
      <color indexed="10"/>
      <name val="MS PMincho"/>
      <family val="1"/>
      <charset val="128"/>
    </font>
    <font>
      <sz val="11"/>
      <color rgb="FFFF0000"/>
      <name val="MS PMincho"/>
      <family val="1"/>
      <charset val="128"/>
    </font>
    <font>
      <sz val="9"/>
      <color rgb="FF000000"/>
      <name val="MS Mincho"/>
      <family val="1"/>
      <charset val="128"/>
    </font>
    <font>
      <sz val="11"/>
      <color theme="1"/>
      <name val="BIZ UD明朝 Medium"/>
      <family val="1"/>
      <charset val="128"/>
    </font>
    <font>
      <sz val="12"/>
      <color indexed="81"/>
      <name val="BIZ UDPゴシック"/>
      <family val="3"/>
      <charset val="128"/>
    </font>
    <font>
      <sz val="11"/>
      <color indexed="81"/>
      <name val="BIZ UDPゴシック"/>
      <family val="3"/>
      <charset val="128"/>
    </font>
    <font>
      <sz val="9"/>
      <color theme="1"/>
      <name val="ＭＳ Ｐゴシック"/>
      <family val="3"/>
      <charset val="128"/>
    </font>
    <font>
      <sz val="9"/>
      <color theme="1"/>
      <name val="Arial"/>
      <family val="2"/>
    </font>
    <font>
      <b/>
      <sz val="12"/>
      <color theme="1"/>
      <name val="MS PMincho"/>
      <family val="1"/>
      <charset val="128"/>
    </font>
    <font>
      <u/>
      <sz val="12"/>
      <color theme="1"/>
      <name val="MS PMincho"/>
      <family val="1"/>
      <charset val="128"/>
    </font>
    <font>
      <sz val="12"/>
      <color rgb="FF000000"/>
      <name val="BIZ UD明朝 Medium"/>
      <family val="1"/>
      <charset val="128"/>
    </font>
    <font>
      <sz val="12"/>
      <color theme="1"/>
      <name val="MS PGothic"/>
      <family val="3"/>
      <charset val="128"/>
    </font>
    <font>
      <b/>
      <sz val="16"/>
      <color theme="0"/>
      <name val="BIZ UDPゴシック"/>
      <family val="3"/>
      <charset val="128"/>
    </font>
    <font>
      <sz val="6"/>
      <name val="Calibri"/>
      <family val="2"/>
      <charset val="128"/>
      <scheme val="minor"/>
    </font>
    <font>
      <sz val="11"/>
      <color theme="1"/>
      <name val="BIZ UDPゴシック"/>
      <family val="3"/>
      <charset val="128"/>
    </font>
    <font>
      <b/>
      <u val="double"/>
      <sz val="14"/>
      <color theme="1"/>
      <name val="BIZ UDPゴシック"/>
      <family val="3"/>
      <charset val="128"/>
    </font>
    <font>
      <sz val="9"/>
      <color theme="1"/>
      <name val="BIZ UDPゴシック"/>
      <family val="3"/>
      <charset val="128"/>
    </font>
    <font>
      <sz val="9"/>
      <name val="BIZ UDPゴシック"/>
      <family val="3"/>
      <charset val="128"/>
    </font>
    <font>
      <sz val="11"/>
      <color rgb="FFFF0000"/>
      <name val="BIZ UDPゴシック"/>
      <family val="3"/>
      <charset val="128"/>
    </font>
    <font>
      <b/>
      <sz val="12"/>
      <color rgb="FFFF0000"/>
      <name val="BIZ UDPゴシック"/>
      <family val="3"/>
      <charset val="128"/>
    </font>
    <font>
      <sz val="11"/>
      <color rgb="FF000000"/>
      <name val="BIZ UDPゴシック"/>
      <family val="3"/>
      <charset val="128"/>
    </font>
    <font>
      <sz val="12"/>
      <color theme="1"/>
      <name val="BIZ UDPゴシック"/>
      <family val="3"/>
      <charset val="128"/>
    </font>
    <font>
      <sz val="11"/>
      <name val="BIZ UDPゴシック"/>
      <family val="3"/>
      <charset val="128"/>
    </font>
    <font>
      <sz val="10"/>
      <color theme="1"/>
      <name val="BIZ UDPゴシック"/>
      <family val="3"/>
      <charset val="128"/>
    </font>
    <font>
      <b/>
      <u val="double"/>
      <sz val="12"/>
      <color theme="1"/>
      <name val="BIZ UDPゴシック"/>
      <family val="3"/>
      <charset val="128"/>
    </font>
    <font>
      <b/>
      <sz val="9"/>
      <color theme="1"/>
      <name val="BIZ UDPゴシック"/>
      <family val="3"/>
      <charset val="128"/>
    </font>
    <font>
      <sz val="9"/>
      <color rgb="FFFF0000"/>
      <name val="BIZ UDPゴシック"/>
      <family val="3"/>
      <charset val="128"/>
    </font>
    <font>
      <sz val="14"/>
      <color theme="1"/>
      <name val="BIZ UDPゴシック"/>
      <family val="3"/>
      <charset val="128"/>
    </font>
    <font>
      <b/>
      <sz val="12"/>
      <color theme="1"/>
      <name val="BIZ UDPゴシック"/>
      <family val="3"/>
      <charset val="128"/>
    </font>
    <font>
      <sz val="11"/>
      <color theme="1"/>
      <name val="Segoe UI Symbol"/>
      <family val="3"/>
    </font>
  </fonts>
  <fills count="9">
    <fill>
      <patternFill patternType="none"/>
    </fill>
    <fill>
      <patternFill patternType="gray125"/>
    </fill>
    <fill>
      <patternFill patternType="solid">
        <fgColor theme="0"/>
        <bgColor theme="0"/>
      </patternFill>
    </fill>
    <fill>
      <patternFill patternType="solid">
        <fgColor theme="0" tint="-0.14999847407452621"/>
        <bgColor indexed="64"/>
      </patternFill>
    </fill>
    <fill>
      <patternFill patternType="solid">
        <fgColor rgb="FFD9E2F3"/>
        <bgColor rgb="FFD9E2F3"/>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1" tint="0.14999847407452621"/>
        <bgColor indexed="64"/>
      </patternFill>
    </fill>
  </fills>
  <borders count="189">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style="thin">
        <color indexed="64"/>
      </top>
      <bottom style="thin">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23"/>
      </bottom>
      <diagonal/>
    </border>
    <border>
      <left/>
      <right style="thin">
        <color indexed="64"/>
      </right>
      <top style="thin">
        <color indexed="64"/>
      </top>
      <bottom style="dotted">
        <color indexed="23"/>
      </bottom>
      <diagonal/>
    </border>
    <border>
      <left style="double">
        <color indexed="64"/>
      </left>
      <right/>
      <top/>
      <bottom style="thin">
        <color indexed="64"/>
      </bottom>
      <diagonal/>
    </border>
    <border>
      <left style="thin">
        <color indexed="64"/>
      </left>
      <right/>
      <top style="dotted">
        <color indexed="23"/>
      </top>
      <bottom style="thin">
        <color indexed="64"/>
      </bottom>
      <diagonal/>
    </border>
    <border>
      <left/>
      <right style="thin">
        <color indexed="64"/>
      </right>
      <top style="dotted">
        <color indexed="23"/>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bottom/>
      <diagonal/>
    </border>
    <border>
      <left/>
      <right style="thin">
        <color indexed="64"/>
      </right>
      <top/>
      <bottom/>
      <diagonal/>
    </border>
    <border>
      <left/>
      <right/>
      <top style="thin">
        <color indexed="64"/>
      </top>
      <bottom style="dotted">
        <color indexed="23"/>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hair">
        <color rgb="FF000000"/>
      </right>
      <top/>
      <bottom style="thin">
        <color rgb="FF000000"/>
      </bottom>
      <diagonal/>
    </border>
    <border>
      <left/>
      <right style="hair">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style="thin">
        <color rgb="FF000000"/>
      </bottom>
      <diagonal/>
    </border>
    <border>
      <left style="hair">
        <color rgb="FF000000"/>
      </left>
      <right/>
      <top style="thin">
        <color rgb="FF000000"/>
      </top>
      <bottom style="medium">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right/>
      <top style="medium">
        <color rgb="FF000000"/>
      </top>
      <bottom/>
      <diagonal/>
    </border>
    <border>
      <left/>
      <right/>
      <top/>
      <bottom style="thin">
        <color rgb="FF000000"/>
      </bottom>
      <diagonal/>
    </border>
    <border>
      <left style="hair">
        <color rgb="FF000000"/>
      </left>
      <right style="hair">
        <color rgb="FF000000"/>
      </right>
      <top/>
      <bottom style="thin">
        <color rgb="FF000000"/>
      </bottom>
      <diagonal/>
    </border>
    <border>
      <left style="hair">
        <color rgb="FF000000"/>
      </left>
      <right style="hair">
        <color rgb="FF000000"/>
      </right>
      <top/>
      <bottom style="medium">
        <color rgb="FF000000"/>
      </bottom>
      <diagonal/>
    </border>
    <border>
      <left style="thin">
        <color indexed="64"/>
      </left>
      <right style="medium">
        <color rgb="FF000000"/>
      </right>
      <top/>
      <bottom style="thin">
        <color rgb="FF000000"/>
      </bottom>
      <diagonal/>
    </border>
    <border>
      <left style="hair">
        <color rgb="FF000000"/>
      </left>
      <right/>
      <top/>
      <bottom style="thin">
        <color rgb="FF000000"/>
      </bottom>
      <diagonal/>
    </border>
    <border>
      <left style="hair">
        <color rgb="FF000000"/>
      </left>
      <right/>
      <top style="thin">
        <color rgb="FF000000"/>
      </top>
      <bottom style="thin">
        <color rgb="FF000000"/>
      </bottom>
      <diagonal/>
    </border>
    <border>
      <left style="thin">
        <color indexed="64"/>
      </left>
      <right style="medium">
        <color indexed="64"/>
      </right>
      <top/>
      <bottom style="thin">
        <color rgb="FF000000"/>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indexed="64"/>
      </left>
      <right style="medium">
        <color indexed="64"/>
      </right>
      <top style="medium">
        <color rgb="FF000000"/>
      </top>
      <bottom style="medium">
        <color indexed="64"/>
      </bottom>
      <diagonal/>
    </border>
    <border>
      <left style="thin">
        <color indexed="64"/>
      </left>
      <right style="medium">
        <color indexed="64"/>
      </right>
      <top style="thin">
        <color indexed="64"/>
      </top>
      <bottom style="medium">
        <color rgb="FF000000"/>
      </bottom>
      <diagonal/>
    </border>
    <border>
      <left style="medium">
        <color rgb="FF000000"/>
      </left>
      <right/>
      <top style="thin">
        <color indexed="64"/>
      </top>
      <bottom style="medium">
        <color rgb="FF000000"/>
      </bottom>
      <diagonal/>
    </border>
    <border>
      <left style="hair">
        <color rgb="FF000000"/>
      </left>
      <right style="hair">
        <color rgb="FF000000"/>
      </right>
      <top style="thin">
        <color rgb="FF000000"/>
      </top>
      <bottom style="medium">
        <color rgb="FF000000"/>
      </bottom>
      <diagonal/>
    </border>
    <border>
      <left/>
      <right/>
      <top style="thin">
        <color indexed="64"/>
      </top>
      <bottom style="medium">
        <color rgb="FF000000"/>
      </bottom>
      <diagonal/>
    </border>
    <border>
      <left style="hair">
        <color indexed="64"/>
      </left>
      <right/>
      <top style="thin">
        <color indexed="64"/>
      </top>
      <bottom style="medium">
        <color rgb="FF000000"/>
      </bottom>
      <diagonal/>
    </border>
    <border>
      <left style="medium">
        <color rgb="FF000000"/>
      </left>
      <right style="hair">
        <color rgb="FF000000"/>
      </right>
      <top style="thin">
        <color rgb="FF000000"/>
      </top>
      <bottom style="thin">
        <color rgb="FF000000"/>
      </bottom>
      <diagonal/>
    </border>
    <border>
      <left style="hair">
        <color rgb="FF000000"/>
      </left>
      <right style="thin">
        <color indexed="64"/>
      </right>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rgb="FF000000"/>
      </left>
      <right/>
      <top style="medium">
        <color indexed="64"/>
      </top>
      <bottom style="medium">
        <color indexed="64"/>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style="medium">
        <color indexed="64"/>
      </top>
      <bottom style="medium">
        <color indexed="64"/>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right/>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style="thin">
        <color rgb="FF000000"/>
      </left>
      <right style="medium">
        <color rgb="FF000000"/>
      </right>
      <top/>
      <bottom style="medium">
        <color rgb="FF000000"/>
      </bottom>
      <diagonal/>
    </border>
    <border>
      <left style="medium">
        <color indexed="64"/>
      </left>
      <right style="medium">
        <color indexed="64"/>
      </right>
      <top/>
      <bottom style="medium">
        <color rgb="FF000000"/>
      </bottom>
      <diagonal/>
    </border>
    <border diagonalUp="1">
      <left style="medium">
        <color rgb="FF000000"/>
      </left>
      <right/>
      <top style="medium">
        <color rgb="FF000000"/>
      </top>
      <bottom style="medium">
        <color rgb="FF000000"/>
      </bottom>
      <diagonal style="thin">
        <color rgb="FF000000"/>
      </diagonal>
    </border>
    <border diagonalUp="1">
      <left/>
      <right/>
      <top style="medium">
        <color rgb="FF000000"/>
      </top>
      <bottom style="medium">
        <color rgb="FF000000"/>
      </bottom>
      <diagonal style="thin">
        <color rgb="FF000000"/>
      </diagonal>
    </border>
    <border diagonalUp="1">
      <left/>
      <right style="thin">
        <color rgb="FF000000"/>
      </right>
      <top style="medium">
        <color rgb="FF000000"/>
      </top>
      <bottom style="medium">
        <color rgb="FF000000"/>
      </bottom>
      <diagonal style="thin">
        <color rgb="FF000000"/>
      </diagonal>
    </border>
    <border diagonalUp="1">
      <left/>
      <right style="hair">
        <color rgb="FF000000"/>
      </right>
      <top style="medium">
        <color rgb="FF000000"/>
      </top>
      <bottom style="medium">
        <color rgb="FF000000"/>
      </bottom>
      <diagonal style="thin">
        <color rgb="FF000000"/>
      </diagonal>
    </border>
    <border>
      <left style="hair">
        <color rgb="FF000000"/>
      </left>
      <right style="thin">
        <color indexed="64"/>
      </right>
      <top/>
      <bottom style="medium">
        <color rgb="FF000000"/>
      </bottom>
      <diagonal/>
    </border>
    <border>
      <left style="medium">
        <color indexed="64"/>
      </left>
      <right/>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style="medium">
        <color indexed="64"/>
      </right>
      <top/>
      <bottom style="thin">
        <color rgb="FF000000"/>
      </bottom>
      <diagonal/>
    </border>
    <border>
      <left/>
      <right style="medium">
        <color indexed="64"/>
      </right>
      <top style="medium">
        <color rgb="FF000000"/>
      </top>
      <bottom/>
      <diagonal/>
    </border>
    <border>
      <left style="hair">
        <color indexed="64"/>
      </left>
      <right/>
      <top/>
      <bottom style="thin">
        <color rgb="FF000000"/>
      </bottom>
      <diagonal/>
    </border>
    <border>
      <left style="medium">
        <color indexed="64"/>
      </left>
      <right style="medium">
        <color indexed="64"/>
      </right>
      <top/>
      <bottom style="thin">
        <color rgb="FF000000"/>
      </bottom>
      <diagonal/>
    </border>
    <border>
      <left style="hair">
        <color indexed="64"/>
      </left>
      <right/>
      <top/>
      <bottom style="medium">
        <color rgb="FF000000"/>
      </bottom>
      <diagonal/>
    </border>
    <border>
      <left style="thin">
        <color indexed="64"/>
      </left>
      <right style="medium">
        <color rgb="FF000000"/>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hair">
        <color indexed="64"/>
      </right>
      <top style="medium">
        <color indexed="64"/>
      </top>
      <bottom/>
      <diagonal/>
    </border>
    <border>
      <left style="medium">
        <color rgb="FF000000"/>
      </left>
      <right style="hair">
        <color rgb="FF000000"/>
      </right>
      <top style="thin">
        <color indexed="64"/>
      </top>
      <bottom style="medium">
        <color rgb="FF000000"/>
      </bottom>
      <diagonal/>
    </border>
    <border>
      <left style="hair">
        <color rgb="FF000000"/>
      </left>
      <right style="hair">
        <color rgb="FF000000"/>
      </right>
      <top style="thin">
        <color indexed="64"/>
      </top>
      <bottom style="medium">
        <color rgb="FF000000"/>
      </bottom>
      <diagonal/>
    </border>
    <border>
      <left style="hair">
        <color rgb="FF000000"/>
      </left>
      <right style="thin">
        <color indexed="64"/>
      </right>
      <top style="thin">
        <color indexed="64"/>
      </top>
      <bottom style="medium">
        <color rgb="FF000000"/>
      </bottom>
      <diagonal/>
    </border>
    <border>
      <left style="medium">
        <color indexed="64"/>
      </left>
      <right style="hair">
        <color indexed="64"/>
      </right>
      <top/>
      <bottom style="medium">
        <color rgb="FF000000"/>
      </bottom>
      <diagonal/>
    </border>
    <border>
      <left/>
      <right style="medium">
        <color indexed="64"/>
      </right>
      <top/>
      <bottom style="medium">
        <color rgb="FF000000"/>
      </bottom>
      <diagonal/>
    </border>
    <border>
      <left style="medium">
        <color rgb="FF000000"/>
      </left>
      <right style="hair">
        <color rgb="FF000000"/>
      </right>
      <top style="thin">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double">
        <color auto="1"/>
      </top>
      <bottom/>
      <diagonal/>
    </border>
    <border>
      <left/>
      <right/>
      <top style="thin">
        <color rgb="FF000000"/>
      </top>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bottom style="medium">
        <color rgb="FF000000"/>
      </bottom>
      <diagonal/>
    </border>
    <border>
      <left style="hair">
        <color rgb="FF000000"/>
      </left>
      <right style="hair">
        <color indexed="64"/>
      </right>
      <top/>
      <bottom style="thin">
        <color rgb="FF000000"/>
      </bottom>
      <diagonal/>
    </border>
    <border>
      <left style="hair">
        <color rgb="FF000000"/>
      </left>
      <right style="hair">
        <color indexed="64"/>
      </right>
      <top style="thin">
        <color rgb="FF000000"/>
      </top>
      <bottom style="thin">
        <color rgb="FF000000"/>
      </bottom>
      <diagonal/>
    </border>
    <border>
      <left style="thin">
        <color indexed="64"/>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double">
        <color indexed="64"/>
      </left>
      <right style="medium">
        <color indexed="64"/>
      </right>
      <top/>
      <bottom style="thin">
        <color indexed="64"/>
      </bottom>
      <diagonal/>
    </border>
    <border>
      <left style="medium">
        <color indexed="64"/>
      </left>
      <right/>
      <top/>
      <bottom style="double">
        <color indexed="64"/>
      </bottom>
      <diagonal/>
    </border>
    <border>
      <left style="medium">
        <color indexed="64"/>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medium">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double">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style="thin">
        <color indexed="64"/>
      </right>
      <top/>
      <bottom style="double">
        <color indexed="64"/>
      </bottom>
      <diagonal/>
    </border>
    <border>
      <left/>
      <right/>
      <top/>
      <bottom style="medium">
        <color indexed="64"/>
      </bottom>
      <diagonal/>
    </border>
    <border>
      <left style="double">
        <color indexed="64"/>
      </left>
      <right style="thin">
        <color indexed="64"/>
      </right>
      <top/>
      <bottom style="medium">
        <color indexed="64"/>
      </bottom>
      <diagonal/>
    </border>
    <border>
      <left style="thin">
        <color indexed="64"/>
      </left>
      <right/>
      <top/>
      <bottom style="medium">
        <color indexed="64"/>
      </bottom>
      <diagonal/>
    </border>
  </borders>
  <cellStyleXfs count="13">
    <xf numFmtId="0" fontId="0" fillId="0" borderId="0"/>
    <xf numFmtId="0" fontId="38" fillId="0" borderId="0" applyNumberFormat="0" applyFill="0" applyBorder="0" applyAlignment="0" applyProtection="0"/>
    <xf numFmtId="0" fontId="39" fillId="0" borderId="0" applyNumberFormat="0" applyFill="0" applyBorder="0" applyAlignment="0" applyProtection="0">
      <alignment vertical="top"/>
      <protection locked="0"/>
    </xf>
    <xf numFmtId="40" fontId="37" fillId="0" borderId="0" applyFont="0" applyFill="0" applyBorder="0" applyAlignment="0" applyProtection="0">
      <alignment vertical="center"/>
    </xf>
    <xf numFmtId="38" fontId="40" fillId="0" borderId="0" applyFont="0" applyFill="0" applyBorder="0" applyAlignment="0" applyProtection="0">
      <alignment vertical="center"/>
    </xf>
    <xf numFmtId="0" fontId="40" fillId="0" borderId="0">
      <alignment vertical="center"/>
    </xf>
    <xf numFmtId="0" fontId="37" fillId="0" borderId="0"/>
    <xf numFmtId="0" fontId="15" fillId="0" borderId="0">
      <alignment vertical="center"/>
    </xf>
    <xf numFmtId="0" fontId="2" fillId="0" borderId="0">
      <alignment vertical="center"/>
    </xf>
    <xf numFmtId="38" fontId="2" fillId="0" borderId="0" applyFont="0" applyFill="0" applyBorder="0" applyAlignment="0" applyProtection="0">
      <alignment vertical="center"/>
    </xf>
    <xf numFmtId="38" fontId="37"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758">
    <xf numFmtId="0" fontId="0" fillId="0" borderId="0" xfId="0" applyAlignment="1">
      <alignment vertical="center"/>
    </xf>
    <xf numFmtId="0" fontId="0" fillId="0" borderId="0" xfId="0" applyAlignment="1" applyProtection="1">
      <alignment vertical="center"/>
      <protection locked="0"/>
    </xf>
    <xf numFmtId="0" fontId="46" fillId="0" borderId="73" xfId="0" applyFont="1" applyBorder="1" applyAlignment="1" applyProtection="1">
      <alignment horizontal="center" vertical="center" shrinkToFit="1"/>
      <protection locked="0"/>
    </xf>
    <xf numFmtId="0" fontId="47" fillId="0" borderId="73" xfId="0" applyFont="1" applyBorder="1" applyAlignment="1" applyProtection="1">
      <alignment horizontal="center" vertical="center" shrinkToFit="1"/>
      <protection locked="0"/>
    </xf>
    <xf numFmtId="0" fontId="47" fillId="0" borderId="74" xfId="0" applyFont="1" applyBorder="1" applyAlignment="1" applyProtection="1">
      <alignment horizontal="center" vertical="center" shrinkToFit="1"/>
      <protection locked="0"/>
    </xf>
    <xf numFmtId="0" fontId="47" fillId="0" borderId="75" xfId="0" applyFont="1" applyBorder="1" applyAlignment="1" applyProtection="1">
      <alignment horizontal="center" vertical="center" shrinkToFit="1"/>
      <protection locked="0"/>
    </xf>
    <xf numFmtId="0" fontId="47" fillId="0" borderId="76" xfId="0" applyFont="1" applyBorder="1" applyAlignment="1" applyProtection="1">
      <alignment horizontal="center" vertical="center" shrinkToFit="1"/>
      <protection locked="0"/>
    </xf>
    <xf numFmtId="3" fontId="47" fillId="0" borderId="78" xfId="0" applyNumberFormat="1" applyFont="1" applyBorder="1" applyAlignment="1" applyProtection="1">
      <alignment horizontal="right" vertical="center" shrinkToFit="1"/>
      <protection locked="0"/>
    </xf>
    <xf numFmtId="0" fontId="4" fillId="0" borderId="0" xfId="7" applyFont="1" applyAlignment="1" applyProtection="1">
      <alignment horizontal="center" vertical="center"/>
      <protection locked="0"/>
    </xf>
    <xf numFmtId="0" fontId="6" fillId="0" borderId="0" xfId="7" applyFont="1" applyProtection="1">
      <alignment vertical="center"/>
      <protection locked="0"/>
    </xf>
    <xf numFmtId="0" fontId="49" fillId="0" borderId="0" xfId="0" applyFont="1" applyAlignment="1" applyProtection="1">
      <alignment vertical="center"/>
      <protection locked="0"/>
    </xf>
    <xf numFmtId="0" fontId="45" fillId="0" borderId="0" xfId="0" applyFont="1" applyAlignment="1" applyProtection="1">
      <alignment vertical="center"/>
      <protection locked="0"/>
    </xf>
    <xf numFmtId="177" fontId="50" fillId="0" borderId="1" xfId="0" applyNumberFormat="1" applyFont="1" applyBorder="1" applyAlignment="1" applyProtection="1">
      <alignment vertical="center" shrinkToFit="1"/>
      <protection locked="0"/>
    </xf>
    <xf numFmtId="0" fontId="51" fillId="0" borderId="0" xfId="0" applyFont="1" applyAlignment="1" applyProtection="1">
      <alignment vertical="center"/>
      <protection locked="0"/>
    </xf>
    <xf numFmtId="0" fontId="52" fillId="0" borderId="0" xfId="5" applyFont="1" applyProtection="1">
      <alignment vertical="center"/>
      <protection locked="0"/>
    </xf>
    <xf numFmtId="0" fontId="53" fillId="0" borderId="0" xfId="0" applyFont="1" applyAlignment="1" applyProtection="1">
      <alignment vertical="center"/>
      <protection locked="0"/>
    </xf>
    <xf numFmtId="0" fontId="53" fillId="0" borderId="0" xfId="0" applyFont="1" applyAlignment="1">
      <alignment vertical="center"/>
    </xf>
    <xf numFmtId="0" fontId="10" fillId="0" borderId="0" xfId="5" applyFont="1">
      <alignment vertical="center"/>
    </xf>
    <xf numFmtId="0" fontId="10" fillId="0" borderId="0" xfId="5" applyFont="1" applyProtection="1">
      <alignment vertical="center"/>
      <protection locked="0"/>
    </xf>
    <xf numFmtId="0" fontId="6" fillId="0" borderId="0" xfId="7" applyFont="1" applyAlignment="1" applyProtection="1">
      <alignment horizontal="center" vertical="center"/>
      <protection locked="0"/>
    </xf>
    <xf numFmtId="0" fontId="49" fillId="0" borderId="0" xfId="0" applyFont="1" applyAlignment="1">
      <alignment vertical="center"/>
    </xf>
    <xf numFmtId="0" fontId="19" fillId="0" borderId="0" xfId="7" applyFont="1" applyAlignment="1" applyProtection="1">
      <alignment horizontal="center" vertical="center"/>
      <protection locked="0"/>
    </xf>
    <xf numFmtId="0" fontId="10" fillId="0" borderId="0" xfId="5" applyFont="1" applyAlignment="1" applyProtection="1">
      <alignment horizontal="center" vertical="center"/>
      <protection locked="0"/>
    </xf>
    <xf numFmtId="49" fontId="10" fillId="0" borderId="0" xfId="5" applyNumberFormat="1" applyFont="1" applyAlignment="1" applyProtection="1">
      <alignment horizontal="center" vertical="center"/>
      <protection locked="0"/>
    </xf>
    <xf numFmtId="0" fontId="6" fillId="0" borderId="0" xfId="7" applyFont="1" applyAlignment="1" applyProtection="1">
      <alignment vertical="center" wrapText="1"/>
      <protection locked="0"/>
    </xf>
    <xf numFmtId="14" fontId="54" fillId="0" borderId="0" xfId="7" applyNumberFormat="1" applyFont="1" applyProtection="1">
      <alignment vertical="center"/>
      <protection locked="0"/>
    </xf>
    <xf numFmtId="0" fontId="4" fillId="0" borderId="0" xfId="7" applyFont="1" applyProtection="1">
      <alignment vertical="center"/>
      <protection locked="0"/>
    </xf>
    <xf numFmtId="0" fontId="9" fillId="0" borderId="2" xfId="7" applyFont="1" applyBorder="1" applyAlignment="1" applyProtection="1">
      <protection locked="0"/>
    </xf>
    <xf numFmtId="0" fontId="9" fillId="0" borderId="3" xfId="7" applyFont="1" applyBorder="1" applyAlignment="1" applyProtection="1">
      <protection locked="0"/>
    </xf>
    <xf numFmtId="0" fontId="12" fillId="0" borderId="0" xfId="7" applyFont="1" applyProtection="1">
      <alignment vertical="center"/>
      <protection locked="0"/>
    </xf>
    <xf numFmtId="0" fontId="12" fillId="0" borderId="0" xfId="7" applyFont="1" applyAlignment="1" applyProtection="1">
      <alignment horizontal="right" vertical="center"/>
      <protection locked="0"/>
    </xf>
    <xf numFmtId="0" fontId="12" fillId="0" borderId="0" xfId="7" applyFont="1" applyAlignment="1" applyProtection="1">
      <alignment horizontal="center" vertical="center"/>
      <protection locked="0"/>
    </xf>
    <xf numFmtId="0" fontId="4" fillId="0" borderId="0" xfId="7" applyFont="1" applyAlignment="1" applyProtection="1">
      <alignment horizontal="right"/>
      <protection locked="0"/>
    </xf>
    <xf numFmtId="0" fontId="12" fillId="0" borderId="0" xfId="7" applyFont="1" applyAlignment="1" applyProtection="1">
      <alignment horizontal="left" vertical="center"/>
      <protection locked="0"/>
    </xf>
    <xf numFmtId="0" fontId="55" fillId="0" borderId="0" xfId="0" applyFont="1" applyAlignment="1" applyProtection="1">
      <alignment vertical="center"/>
      <protection locked="0"/>
    </xf>
    <xf numFmtId="0" fontId="56" fillId="0" borderId="0" xfId="0" applyFont="1" applyAlignment="1" applyProtection="1">
      <alignment horizontal="center" vertical="center" shrinkToFit="1"/>
      <protection locked="0"/>
    </xf>
    <xf numFmtId="0" fontId="47" fillId="0" borderId="75" xfId="0" applyFont="1" applyBorder="1" applyAlignment="1">
      <alignment horizontal="center" vertical="center"/>
    </xf>
    <xf numFmtId="0" fontId="9" fillId="0" borderId="0" xfId="5" applyFont="1" applyProtection="1">
      <alignment vertical="center"/>
      <protection locked="0"/>
    </xf>
    <xf numFmtId="0" fontId="58" fillId="0" borderId="0" xfId="0" applyFont="1" applyAlignment="1" applyProtection="1">
      <alignment horizontal="center" vertical="center" shrinkToFit="1"/>
      <protection locked="0"/>
    </xf>
    <xf numFmtId="0" fontId="49" fillId="2" borderId="0" xfId="0" applyFont="1" applyFill="1" applyAlignment="1" applyProtection="1">
      <alignment horizontal="right" vertical="center"/>
      <protection locked="0"/>
    </xf>
    <xf numFmtId="0" fontId="43" fillId="0" borderId="0" xfId="0" applyFont="1" applyAlignment="1" applyProtection="1">
      <alignment horizontal="center" vertical="center"/>
      <protection locked="0"/>
    </xf>
    <xf numFmtId="0" fontId="59" fillId="0" borderId="0" xfId="0" applyFont="1" applyAlignment="1" applyProtection="1">
      <alignment vertical="center"/>
      <protection locked="0"/>
    </xf>
    <xf numFmtId="0" fontId="60" fillId="0" borderId="0" xfId="0" applyFont="1" applyAlignment="1" applyProtection="1">
      <alignment vertical="center"/>
      <protection locked="0"/>
    </xf>
    <xf numFmtId="0" fontId="49" fillId="2" borderId="0" xfId="0" applyFont="1" applyFill="1" applyAlignment="1" applyProtection="1">
      <alignment vertical="center"/>
      <protection locked="0"/>
    </xf>
    <xf numFmtId="0" fontId="59" fillId="0" borderId="0" xfId="0" applyFont="1" applyAlignment="1" applyProtection="1">
      <alignment vertical="center" shrinkToFit="1"/>
      <protection locked="0"/>
    </xf>
    <xf numFmtId="0" fontId="49" fillId="0" borderId="0" xfId="0" applyFont="1" applyProtection="1">
      <protection locked="0"/>
    </xf>
    <xf numFmtId="0" fontId="59" fillId="0" borderId="0" xfId="0" applyFont="1" applyAlignment="1" applyProtection="1">
      <alignment horizontal="center" vertical="center"/>
      <protection locked="0"/>
    </xf>
    <xf numFmtId="0" fontId="14" fillId="0" borderId="0" xfId="5" applyFont="1">
      <alignment vertical="center"/>
    </xf>
    <xf numFmtId="0" fontId="53" fillId="2" borderId="0" xfId="0" applyFont="1" applyFill="1" applyAlignment="1">
      <alignment vertical="center"/>
    </xf>
    <xf numFmtId="0" fontId="53" fillId="2" borderId="0" xfId="0" applyFont="1" applyFill="1" applyAlignment="1">
      <alignment horizontal="right" vertical="center"/>
    </xf>
    <xf numFmtId="0" fontId="61" fillId="0" borderId="0" xfId="0" applyFont="1" applyAlignment="1">
      <alignment horizontal="centerContinuous" vertical="center"/>
    </xf>
    <xf numFmtId="0" fontId="49" fillId="2" borderId="0" xfId="0" applyFont="1" applyFill="1" applyAlignment="1">
      <alignment horizontal="right" vertical="center"/>
    </xf>
    <xf numFmtId="0" fontId="47" fillId="0" borderId="0" xfId="0" applyFont="1" applyAlignment="1">
      <alignment horizontal="center" vertical="center"/>
    </xf>
    <xf numFmtId="0" fontId="62" fillId="2" borderId="80" xfId="0" applyFont="1" applyFill="1" applyBorder="1" applyAlignment="1">
      <alignment horizontal="right" vertical="center" shrinkToFit="1"/>
    </xf>
    <xf numFmtId="0" fontId="51" fillId="2" borderId="81" xfId="0" applyFont="1" applyFill="1" applyBorder="1" applyAlignment="1">
      <alignment horizontal="right" vertical="center" shrinkToFit="1"/>
    </xf>
    <xf numFmtId="0" fontId="46" fillId="0" borderId="82" xfId="0" applyFont="1" applyBorder="1" applyAlignment="1">
      <alignment horizontal="centerContinuous" vertical="center"/>
    </xf>
    <xf numFmtId="0" fontId="3" fillId="0" borderId="83" xfId="0" applyFont="1" applyBorder="1" applyAlignment="1">
      <alignment horizontal="centerContinuous" vertical="center"/>
    </xf>
    <xf numFmtId="0" fontId="3" fillId="0" borderId="84" xfId="0" applyFont="1" applyBorder="1" applyAlignment="1">
      <alignment horizontal="centerContinuous" vertical="center"/>
    </xf>
    <xf numFmtId="0" fontId="41" fillId="0" borderId="0" xfId="0" applyFont="1" applyAlignment="1" applyProtection="1">
      <alignment horizontal="left" vertical="center"/>
      <protection locked="0"/>
    </xf>
    <xf numFmtId="0" fontId="58" fillId="0" borderId="4" xfId="0" applyFont="1" applyBorder="1" applyAlignment="1">
      <alignment horizontal="center" vertical="center" shrinkToFit="1"/>
    </xf>
    <xf numFmtId="0" fontId="56" fillId="0" borderId="4" xfId="0" applyFont="1" applyBorder="1" applyAlignment="1">
      <alignment horizontal="center" vertical="center" shrinkToFit="1"/>
    </xf>
    <xf numFmtId="0" fontId="0" fillId="0" borderId="85" xfId="0" applyBorder="1" applyAlignment="1">
      <alignment horizontal="center" vertical="center"/>
    </xf>
    <xf numFmtId="38" fontId="56" fillId="0" borderId="4" xfId="3" applyNumberFormat="1" applyFont="1" applyBorder="1" applyAlignment="1" applyProtection="1">
      <alignment horizontal="right" vertical="center" shrinkToFit="1"/>
    </xf>
    <xf numFmtId="0" fontId="55" fillId="0" borderId="0" xfId="0" applyFont="1" applyAlignment="1">
      <alignment vertical="center"/>
    </xf>
    <xf numFmtId="0" fontId="40" fillId="0" borderId="4" xfId="0" applyFont="1" applyBorder="1" applyAlignment="1">
      <alignment horizontal="center" vertical="center" shrinkToFit="1"/>
    </xf>
    <xf numFmtId="0" fontId="41" fillId="0" borderId="4" xfId="6" applyFont="1" applyBorder="1" applyAlignment="1" applyProtection="1">
      <alignment vertical="center"/>
      <protection locked="0"/>
    </xf>
    <xf numFmtId="0" fontId="46" fillId="0" borderId="0" xfId="0" applyFont="1" applyAlignment="1">
      <alignment vertical="center"/>
    </xf>
    <xf numFmtId="0" fontId="46" fillId="0" borderId="0" xfId="0" applyFont="1" applyAlignment="1">
      <alignment horizontal="right" vertical="center"/>
    </xf>
    <xf numFmtId="0" fontId="48" fillId="0" borderId="0" xfId="6" applyFont="1" applyAlignment="1">
      <alignment vertical="center"/>
    </xf>
    <xf numFmtId="0" fontId="67" fillId="0" borderId="0" xfId="6" applyFont="1"/>
    <xf numFmtId="0" fontId="47" fillId="0" borderId="0" xfId="0" applyFont="1" applyAlignment="1">
      <alignment horizontal="center" vertical="center" shrinkToFit="1"/>
    </xf>
    <xf numFmtId="0" fontId="46" fillId="0" borderId="0" xfId="0" applyFont="1" applyAlignment="1">
      <alignment horizontal="center" vertical="center" shrinkToFit="1"/>
    </xf>
    <xf numFmtId="0" fontId="48" fillId="0" borderId="0" xfId="6" applyFont="1" applyAlignment="1">
      <alignment horizontal="right" vertical="center" shrinkToFit="1"/>
    </xf>
    <xf numFmtId="0" fontId="4" fillId="0" borderId="0" xfId="7" applyFont="1">
      <alignment vertical="center"/>
    </xf>
    <xf numFmtId="0" fontId="4" fillId="0" borderId="0" xfId="7" applyFont="1" applyAlignment="1">
      <alignment horizontal="center" vertical="center"/>
    </xf>
    <xf numFmtId="0" fontId="56" fillId="0" borderId="4" xfId="0" applyFont="1" applyBorder="1" applyAlignment="1" applyProtection="1">
      <alignment horizontal="center" vertical="center" shrinkToFit="1"/>
      <protection locked="0"/>
    </xf>
    <xf numFmtId="0" fontId="58" fillId="0" borderId="4" xfId="0" applyFont="1" applyBorder="1" applyAlignment="1" applyProtection="1">
      <alignment horizontal="center" vertical="center" shrinkToFit="1"/>
      <protection locked="0"/>
    </xf>
    <xf numFmtId="0" fontId="0" fillId="0" borderId="85" xfId="0" applyBorder="1" applyAlignment="1" applyProtection="1">
      <alignment horizontal="center" vertical="center"/>
      <protection locked="0"/>
    </xf>
    <xf numFmtId="0" fontId="57" fillId="0" borderId="90" xfId="0" applyFont="1" applyBorder="1" applyAlignment="1">
      <alignment horizontal="centerContinuous" vertical="center" shrinkToFit="1"/>
    </xf>
    <xf numFmtId="0" fontId="6" fillId="0" borderId="90" xfId="0" applyFont="1" applyBorder="1" applyAlignment="1">
      <alignment horizontal="centerContinuous" vertical="center"/>
    </xf>
    <xf numFmtId="0" fontId="60" fillId="0" borderId="0" xfId="0" applyFont="1" applyAlignment="1">
      <alignment vertical="center"/>
    </xf>
    <xf numFmtId="0" fontId="59" fillId="0" borderId="0" xfId="0" applyFont="1" applyAlignment="1">
      <alignment vertical="center" shrinkToFit="1"/>
    </xf>
    <xf numFmtId="0" fontId="45" fillId="0" borderId="0" xfId="0" applyFont="1" applyAlignment="1">
      <alignment vertical="center"/>
    </xf>
    <xf numFmtId="0" fontId="59" fillId="0" borderId="0" xfId="0" applyFont="1" applyAlignment="1">
      <alignment vertical="center"/>
    </xf>
    <xf numFmtId="0" fontId="69" fillId="0" borderId="0" xfId="0" applyFont="1" applyAlignment="1">
      <alignment vertical="center"/>
    </xf>
    <xf numFmtId="0" fontId="12" fillId="0" borderId="0" xfId="5" applyFont="1" applyAlignment="1">
      <alignment vertical="center" wrapText="1"/>
    </xf>
    <xf numFmtId="0" fontId="9" fillId="0" borderId="0" xfId="5" applyFont="1" applyAlignment="1">
      <alignment horizontal="center" vertical="center" wrapText="1"/>
    </xf>
    <xf numFmtId="0" fontId="12" fillId="0" borderId="0" xfId="5" applyFont="1">
      <alignment vertical="center"/>
    </xf>
    <xf numFmtId="0" fontId="12" fillId="0" borderId="0" xfId="5" applyFont="1" applyProtection="1">
      <alignment vertical="center"/>
      <protection locked="0"/>
    </xf>
    <xf numFmtId="0" fontId="30" fillId="0" borderId="0" xfId="5" applyFont="1" applyAlignment="1" applyProtection="1">
      <alignment horizontal="left" vertical="center"/>
      <protection locked="0"/>
    </xf>
    <xf numFmtId="179" fontId="10" fillId="0" borderId="0" xfId="5" applyNumberFormat="1" applyFont="1" applyProtection="1">
      <alignment vertical="center"/>
      <protection locked="0"/>
    </xf>
    <xf numFmtId="179" fontId="12" fillId="0" borderId="0" xfId="5" applyNumberFormat="1" applyFont="1" applyProtection="1">
      <alignment vertical="center"/>
      <protection locked="0"/>
    </xf>
    <xf numFmtId="0" fontId="12" fillId="0" borderId="0" xfId="5" applyFont="1" applyAlignment="1">
      <alignment horizontal="left" vertical="center"/>
    </xf>
    <xf numFmtId="0" fontId="12" fillId="0" borderId="0" xfId="5" applyFont="1" applyAlignment="1">
      <alignment horizontal="center" vertical="center"/>
    </xf>
    <xf numFmtId="0" fontId="12" fillId="0" borderId="0" xfId="5" applyFont="1" applyAlignment="1">
      <alignment horizontal="right" vertical="center"/>
    </xf>
    <xf numFmtId="38" fontId="12" fillId="0" borderId="0" xfId="4" applyFont="1" applyBorder="1" applyAlignment="1" applyProtection="1">
      <alignment vertical="center"/>
    </xf>
    <xf numFmtId="0" fontId="52" fillId="0" borderId="11" xfId="5" applyFont="1" applyBorder="1" applyAlignment="1">
      <alignment horizontal="center" vertical="center" shrinkToFit="1"/>
    </xf>
    <xf numFmtId="0" fontId="52" fillId="0" borderId="12" xfId="5" applyFont="1" applyBorder="1" applyAlignment="1">
      <alignment horizontal="center" vertical="center" shrinkToFit="1"/>
    </xf>
    <xf numFmtId="0" fontId="52" fillId="0" borderId="13" xfId="5" applyFont="1" applyBorder="1" applyAlignment="1">
      <alignment horizontal="center" vertical="center" shrinkToFit="1"/>
    </xf>
    <xf numFmtId="0" fontId="70" fillId="0" borderId="0" xfId="5" applyFont="1" applyProtection="1">
      <alignment vertical="center"/>
      <protection locked="0"/>
    </xf>
    <xf numFmtId="3" fontId="52" fillId="0" borderId="0" xfId="5" applyNumberFormat="1" applyFont="1" applyAlignment="1">
      <alignment horizontal="right" vertical="center"/>
    </xf>
    <xf numFmtId="178" fontId="52" fillId="0" borderId="4" xfId="5" applyNumberFormat="1" applyFont="1" applyBorder="1" applyAlignment="1">
      <alignment horizontal="center" vertical="center"/>
    </xf>
    <xf numFmtId="0" fontId="70" fillId="0" borderId="0" xfId="5" applyFont="1" applyAlignment="1">
      <alignment horizontal="center" vertical="center"/>
    </xf>
    <xf numFmtId="0" fontId="70" fillId="0" borderId="0" xfId="5" applyFont="1">
      <alignment vertical="center"/>
    </xf>
    <xf numFmtId="0" fontId="48" fillId="0" borderId="0" xfId="0" applyFont="1" applyAlignment="1">
      <alignment horizontal="center" vertical="center"/>
    </xf>
    <xf numFmtId="0" fontId="71" fillId="0" borderId="0" xfId="0" applyFont="1" applyAlignment="1">
      <alignment vertical="center"/>
    </xf>
    <xf numFmtId="0" fontId="48" fillId="0" borderId="0" xfId="0" applyFont="1" applyAlignment="1">
      <alignment vertical="center"/>
    </xf>
    <xf numFmtId="0" fontId="48" fillId="0" borderId="0" xfId="0" quotePrefix="1" applyFont="1" applyAlignment="1">
      <alignment horizontal="center" vertical="center"/>
    </xf>
    <xf numFmtId="0" fontId="48" fillId="0" borderId="0" xfId="0" applyFont="1" applyAlignment="1">
      <alignment horizontal="left" vertical="center"/>
    </xf>
    <xf numFmtId="0" fontId="72" fillId="0" borderId="0" xfId="5" applyFont="1" applyAlignment="1">
      <alignment horizontal="center" vertical="center"/>
    </xf>
    <xf numFmtId="0" fontId="10" fillId="0" borderId="0" xfId="5" applyFont="1" applyAlignment="1">
      <alignment vertical="center" wrapText="1"/>
    </xf>
    <xf numFmtId="0" fontId="9" fillId="0" borderId="0" xfId="5" applyFont="1" applyAlignment="1">
      <alignment vertical="center" wrapText="1"/>
    </xf>
    <xf numFmtId="0" fontId="11" fillId="0" borderId="0" xfId="5" applyFont="1" applyProtection="1">
      <alignment vertical="center"/>
      <protection locked="0"/>
    </xf>
    <xf numFmtId="0" fontId="41" fillId="0" borderId="4" xfId="0" applyFont="1" applyBorder="1" applyAlignment="1">
      <alignment vertical="center"/>
    </xf>
    <xf numFmtId="0" fontId="58" fillId="0" borderId="6" xfId="0" applyFont="1" applyBorder="1" applyAlignment="1">
      <alignment horizontal="center" vertical="center" shrinkToFit="1"/>
    </xf>
    <xf numFmtId="0" fontId="69" fillId="0" borderId="4" xfId="0" applyFont="1" applyBorder="1" applyAlignment="1">
      <alignment vertical="center"/>
    </xf>
    <xf numFmtId="38" fontId="12" fillId="0" borderId="0" xfId="4" applyFont="1" applyBorder="1" applyAlignment="1" applyProtection="1">
      <alignment vertical="center"/>
      <protection locked="0"/>
    </xf>
    <xf numFmtId="0" fontId="73" fillId="0" borderId="0" xfId="5" applyFont="1" applyAlignment="1">
      <alignment horizontal="center" vertical="center"/>
    </xf>
    <xf numFmtId="0" fontId="41" fillId="0" borderId="6" xfId="0" applyFont="1" applyBorder="1" applyAlignment="1">
      <alignment vertical="center"/>
    </xf>
    <xf numFmtId="0" fontId="74" fillId="0" borderId="4" xfId="0" applyFont="1" applyBorder="1" applyAlignment="1">
      <alignment horizontal="center" vertical="center" shrinkToFit="1"/>
    </xf>
    <xf numFmtId="0" fontId="75" fillId="0" borderId="4" xfId="0" applyFont="1" applyBorder="1" applyAlignment="1">
      <alignment horizontal="center" vertical="center" shrinkToFit="1"/>
    </xf>
    <xf numFmtId="0" fontId="76" fillId="0" borderId="4" xfId="0" applyFont="1" applyBorder="1" applyAlignment="1">
      <alignment horizontal="center" vertical="center" shrinkToFit="1"/>
    </xf>
    <xf numFmtId="3" fontId="47" fillId="0" borderId="91" xfId="0" applyNumberFormat="1" applyFont="1" applyBorder="1" applyAlignment="1" applyProtection="1">
      <alignment horizontal="right" vertical="center" shrinkToFit="1"/>
      <protection locked="0"/>
    </xf>
    <xf numFmtId="3" fontId="47" fillId="0" borderId="92" xfId="0" applyNumberFormat="1" applyFont="1" applyBorder="1" applyAlignment="1" applyProtection="1">
      <alignment horizontal="right" vertical="center" shrinkToFit="1"/>
      <protection locked="0"/>
    </xf>
    <xf numFmtId="3" fontId="47" fillId="0" borderId="93" xfId="0" applyNumberFormat="1" applyFont="1" applyBorder="1" applyAlignment="1" applyProtection="1">
      <alignment horizontal="right" vertical="center" shrinkToFit="1"/>
      <protection locked="0"/>
    </xf>
    <xf numFmtId="3" fontId="47" fillId="0" borderId="94" xfId="0" applyNumberFormat="1" applyFont="1" applyBorder="1" applyAlignment="1">
      <alignment horizontal="right" vertical="center" shrinkToFit="1"/>
    </xf>
    <xf numFmtId="3" fontId="47" fillId="0" borderId="95" xfId="0" applyNumberFormat="1" applyFont="1" applyBorder="1" applyAlignment="1" applyProtection="1">
      <alignment horizontal="center" vertical="center" shrinkToFit="1"/>
      <protection locked="0"/>
    </xf>
    <xf numFmtId="3" fontId="47" fillId="0" borderId="96" xfId="0" applyNumberFormat="1" applyFont="1" applyBorder="1" applyAlignment="1" applyProtection="1">
      <alignment horizontal="center" vertical="center" shrinkToFit="1"/>
      <protection locked="0"/>
    </xf>
    <xf numFmtId="3" fontId="47" fillId="0" borderId="97" xfId="0" applyNumberFormat="1" applyFont="1" applyBorder="1" applyAlignment="1">
      <alignment horizontal="right" vertical="center" shrinkToFit="1"/>
    </xf>
    <xf numFmtId="3" fontId="47" fillId="0" borderId="98" xfId="0" applyNumberFormat="1" applyFont="1" applyBorder="1" applyAlignment="1">
      <alignment horizontal="right" vertical="center" shrinkToFit="1"/>
    </xf>
    <xf numFmtId="3" fontId="47" fillId="0" borderId="99" xfId="0" applyNumberFormat="1" applyFont="1" applyBorder="1" applyAlignment="1">
      <alignment horizontal="right" vertical="center" shrinkToFit="1"/>
    </xf>
    <xf numFmtId="0" fontId="4" fillId="0" borderId="0" xfId="7" applyFont="1" applyAlignment="1" applyProtection="1">
      <alignment vertical="center" shrinkToFit="1"/>
      <protection locked="0"/>
    </xf>
    <xf numFmtId="0" fontId="12" fillId="0" borderId="0" xfId="7" applyFont="1" applyAlignment="1" applyProtection="1">
      <alignment vertical="center" shrinkToFit="1"/>
      <protection locked="0"/>
    </xf>
    <xf numFmtId="0" fontId="25" fillId="0" borderId="0" xfId="7" applyFont="1">
      <alignment vertical="center"/>
    </xf>
    <xf numFmtId="0" fontId="12" fillId="0" borderId="0" xfId="7" applyFont="1" applyAlignment="1" applyProtection="1">
      <alignment horizontal="right" vertical="center" shrinkToFit="1"/>
      <protection locked="0"/>
    </xf>
    <xf numFmtId="0" fontId="12" fillId="0" borderId="0" xfId="7" quotePrefix="1" applyFont="1" applyAlignment="1">
      <alignment horizontal="center" vertical="center"/>
    </xf>
    <xf numFmtId="0" fontId="23" fillId="0" borderId="0" xfId="7" applyFont="1">
      <alignment vertical="center"/>
    </xf>
    <xf numFmtId="3" fontId="57" fillId="4" borderId="100" xfId="0" applyNumberFormat="1" applyFont="1" applyFill="1" applyBorder="1" applyAlignment="1">
      <alignment horizontal="right" vertical="center" shrinkToFit="1"/>
    </xf>
    <xf numFmtId="0" fontId="53" fillId="2" borderId="0" xfId="0" applyFont="1" applyFill="1" applyAlignment="1" applyProtection="1">
      <alignment vertical="center"/>
      <protection locked="0"/>
    </xf>
    <xf numFmtId="3" fontId="70" fillId="0" borderId="0" xfId="5" applyNumberFormat="1" applyFont="1">
      <alignment vertical="center"/>
    </xf>
    <xf numFmtId="3" fontId="70" fillId="0" borderId="0" xfId="5" applyNumberFormat="1" applyFont="1" applyAlignment="1">
      <alignment horizontal="right" vertical="center"/>
    </xf>
    <xf numFmtId="0" fontId="70" fillId="0" borderId="4" xfId="5" applyFont="1" applyBorder="1" applyAlignment="1" applyProtection="1">
      <alignment horizontal="center" vertical="center"/>
      <protection locked="0"/>
    </xf>
    <xf numFmtId="181" fontId="70" fillId="0" borderId="11" xfId="5" applyNumberFormat="1" applyFont="1" applyBorder="1">
      <alignment vertical="center"/>
    </xf>
    <xf numFmtId="181" fontId="70" fillId="0" borderId="12" xfId="5" applyNumberFormat="1" applyFont="1" applyBorder="1">
      <alignment vertical="center"/>
    </xf>
    <xf numFmtId="181" fontId="70" fillId="0" borderId="13" xfId="5" applyNumberFormat="1" applyFont="1" applyBorder="1">
      <alignment vertical="center"/>
    </xf>
    <xf numFmtId="0" fontId="70" fillId="0" borderId="14" xfId="5" applyFont="1" applyBorder="1" applyAlignment="1" applyProtection="1">
      <alignment horizontal="center" vertical="center"/>
      <protection locked="0"/>
    </xf>
    <xf numFmtId="0" fontId="70" fillId="0" borderId="15" xfId="5" applyFont="1" applyBorder="1" applyAlignment="1">
      <alignment horizontal="center" vertical="center"/>
    </xf>
    <xf numFmtId="181" fontId="70" fillId="0" borderId="16" xfId="5" applyNumberFormat="1" applyFont="1" applyBorder="1">
      <alignment vertical="center"/>
    </xf>
    <xf numFmtId="181" fontId="70" fillId="0" borderId="17" xfId="5" applyNumberFormat="1" applyFont="1" applyBorder="1">
      <alignment vertical="center"/>
    </xf>
    <xf numFmtId="181" fontId="70" fillId="0" borderId="18" xfId="5" applyNumberFormat="1" applyFont="1" applyBorder="1">
      <alignment vertical="center"/>
    </xf>
    <xf numFmtId="0" fontId="48" fillId="0" borderId="104" xfId="6" applyFont="1" applyBorder="1" applyAlignment="1" applyProtection="1">
      <alignment horizontal="center" vertical="center" shrinkToFit="1"/>
      <protection locked="0"/>
    </xf>
    <xf numFmtId="0" fontId="48" fillId="0" borderId="105" xfId="6" applyFont="1" applyBorder="1" applyAlignment="1" applyProtection="1">
      <alignment horizontal="center" vertical="center" shrinkToFit="1"/>
      <protection locked="0"/>
    </xf>
    <xf numFmtId="0" fontId="48" fillId="0" borderId="106" xfId="6" applyFont="1" applyBorder="1" applyAlignment="1" applyProtection="1">
      <alignment horizontal="center" vertical="center" shrinkToFit="1"/>
      <protection locked="0"/>
    </xf>
    <xf numFmtId="0" fontId="63" fillId="0" borderId="107" xfId="6" applyFont="1" applyBorder="1" applyAlignment="1" applyProtection="1">
      <alignment horizontal="center" vertical="center" wrapText="1" shrinkToFit="1"/>
      <protection locked="0"/>
    </xf>
    <xf numFmtId="3" fontId="47" fillId="0" borderId="109" xfId="0" applyNumberFormat="1" applyFont="1" applyBorder="1" applyAlignment="1" applyProtection="1">
      <alignment horizontal="right" vertical="center" shrinkToFit="1"/>
      <protection locked="0"/>
    </xf>
    <xf numFmtId="0" fontId="57" fillId="0" borderId="110" xfId="0" applyFont="1" applyBorder="1" applyAlignment="1" applyProtection="1">
      <alignment horizontal="centerContinuous" vertical="center" shrinkToFit="1"/>
      <protection locked="0"/>
    </xf>
    <xf numFmtId="0" fontId="57" fillId="0" borderId="90" xfId="0" applyFont="1" applyBorder="1" applyAlignment="1" applyProtection="1">
      <alignment horizontal="centerContinuous" vertical="center" shrinkToFit="1"/>
      <protection locked="0"/>
    </xf>
    <xf numFmtId="0" fontId="57" fillId="0" borderId="111" xfId="0" applyFont="1" applyBorder="1" applyAlignment="1" applyProtection="1">
      <alignment horizontal="centerContinuous" vertical="center" shrinkToFit="1"/>
      <protection locked="0"/>
    </xf>
    <xf numFmtId="0" fontId="48" fillId="0" borderId="103" xfId="6" applyFont="1" applyBorder="1" applyAlignment="1" applyProtection="1">
      <alignment horizontal="center" vertical="center" wrapText="1" shrinkToFit="1"/>
      <protection locked="0"/>
    </xf>
    <xf numFmtId="0" fontId="77" fillId="0" borderId="0" xfId="0" applyFont="1" applyAlignment="1">
      <alignment vertical="distributed" shrinkToFit="1"/>
    </xf>
    <xf numFmtId="0" fontId="61" fillId="0" borderId="0" xfId="0" applyFont="1" applyAlignment="1" applyProtection="1">
      <alignment horizontal="centerContinuous" vertical="center"/>
      <protection locked="0"/>
    </xf>
    <xf numFmtId="0" fontId="47" fillId="0" borderId="0" xfId="0" applyFont="1" applyAlignment="1" applyProtection="1">
      <alignment horizontal="center" vertical="center"/>
      <protection locked="0"/>
    </xf>
    <xf numFmtId="3" fontId="47" fillId="0" borderId="87" xfId="0" applyNumberFormat="1" applyFont="1" applyBorder="1" applyAlignment="1">
      <alignment horizontal="right" vertical="center" shrinkToFit="1"/>
    </xf>
    <xf numFmtId="3" fontId="70" fillId="0" borderId="0" xfId="5" applyNumberFormat="1" applyFont="1" applyProtection="1">
      <alignment vertical="center"/>
      <protection locked="0"/>
    </xf>
    <xf numFmtId="3" fontId="70" fillId="0" borderId="0" xfId="5" applyNumberFormat="1" applyFont="1" applyAlignment="1" applyProtection="1">
      <alignment horizontal="right" vertical="center"/>
      <protection locked="0"/>
    </xf>
    <xf numFmtId="0" fontId="53" fillId="0" borderId="4" xfId="0" applyFont="1" applyBorder="1" applyAlignment="1">
      <alignment horizontal="center" vertical="center"/>
    </xf>
    <xf numFmtId="0" fontId="53" fillId="2" borderId="4" xfId="0" applyFont="1" applyFill="1" applyBorder="1" applyAlignment="1" applyProtection="1">
      <alignment horizontal="center" vertical="center"/>
      <protection locked="0"/>
    </xf>
    <xf numFmtId="0" fontId="6" fillId="0" borderId="0" xfId="7" applyFont="1">
      <alignment vertical="center"/>
    </xf>
    <xf numFmtId="0" fontId="39" fillId="0" borderId="0" xfId="2" applyAlignment="1" applyProtection="1">
      <alignment horizontal="center" vertical="center"/>
    </xf>
    <xf numFmtId="0" fontId="81" fillId="0" borderId="0" xfId="7" applyFont="1">
      <alignment vertical="center"/>
    </xf>
    <xf numFmtId="0" fontId="6" fillId="0" borderId="24" xfId="7" applyFont="1" applyBorder="1">
      <alignment vertical="center"/>
    </xf>
    <xf numFmtId="0" fontId="16" fillId="0" borderId="24" xfId="7" applyFont="1" applyBorder="1">
      <alignment vertical="center"/>
    </xf>
    <xf numFmtId="180" fontId="6" fillId="0" borderId="0" xfId="7" applyNumberFormat="1" applyFont="1">
      <alignment vertical="center"/>
    </xf>
    <xf numFmtId="0" fontId="15" fillId="0" borderId="0" xfId="7">
      <alignment vertical="center"/>
    </xf>
    <xf numFmtId="0" fontId="18" fillId="0" borderId="0" xfId="7" applyFont="1">
      <alignment vertical="center"/>
    </xf>
    <xf numFmtId="0" fontId="20" fillId="0" borderId="0" xfId="7" applyFont="1" applyProtection="1">
      <alignment vertical="center"/>
      <protection locked="0"/>
    </xf>
    <xf numFmtId="0" fontId="6" fillId="0" borderId="1" xfId="7" applyFont="1" applyBorder="1" applyProtection="1">
      <alignment vertical="center"/>
      <protection locked="0"/>
    </xf>
    <xf numFmtId="0" fontId="6" fillId="0" borderId="5" xfId="7" applyFont="1" applyBorder="1" applyAlignment="1" applyProtection="1">
      <alignment horizontal="center" vertical="center"/>
      <protection locked="0"/>
    </xf>
    <xf numFmtId="0" fontId="6" fillId="0" borderId="25" xfId="7" applyFont="1" applyBorder="1" applyProtection="1">
      <alignment vertical="center"/>
      <protection locked="0"/>
    </xf>
    <xf numFmtId="0" fontId="19" fillId="0" borderId="20" xfId="7" applyFont="1" applyBorder="1" applyProtection="1">
      <alignment vertical="center"/>
      <protection locked="0"/>
    </xf>
    <xf numFmtId="0" fontId="6" fillId="0" borderId="26" xfId="7" applyFont="1" applyBorder="1" applyProtection="1">
      <alignment vertical="center"/>
      <protection locked="0"/>
    </xf>
    <xf numFmtId="0" fontId="19" fillId="0" borderId="27" xfId="7" applyFont="1" applyBorder="1" applyProtection="1">
      <alignment vertical="center"/>
      <protection locked="0"/>
    </xf>
    <xf numFmtId="0" fontId="6" fillId="0" borderId="28" xfId="7" applyFont="1" applyBorder="1" applyProtection="1">
      <alignment vertical="center"/>
      <protection locked="0"/>
    </xf>
    <xf numFmtId="0" fontId="6" fillId="0" borderId="29" xfId="7" applyFont="1" applyBorder="1" applyProtection="1">
      <alignment vertical="center"/>
      <protection locked="0"/>
    </xf>
    <xf numFmtId="0" fontId="19" fillId="0" borderId="30" xfId="7" applyFont="1" applyBorder="1" applyProtection="1">
      <alignment vertical="center"/>
      <protection locked="0"/>
    </xf>
    <xf numFmtId="0" fontId="6" fillId="0" borderId="5" xfId="7" applyFont="1" applyBorder="1" applyProtection="1">
      <alignment vertical="center"/>
      <protection locked="0"/>
    </xf>
    <xf numFmtId="0" fontId="41" fillId="0" borderId="0" xfId="0" applyFont="1" applyAlignment="1" applyProtection="1">
      <alignment horizontal="right" vertical="center"/>
      <protection locked="0"/>
    </xf>
    <xf numFmtId="0" fontId="82" fillId="0" borderId="36" xfId="0" applyFont="1" applyBorder="1" applyAlignment="1" applyProtection="1">
      <alignment horizontal="center" vertical="center" wrapText="1" shrinkToFit="1"/>
      <protection locked="0"/>
    </xf>
    <xf numFmtId="0" fontId="12" fillId="0" borderId="0" xfId="5" applyFont="1" applyAlignment="1" applyProtection="1">
      <alignment horizontal="right" vertical="center"/>
      <protection locked="0"/>
    </xf>
    <xf numFmtId="0" fontId="52" fillId="0" borderId="6" xfId="5" applyFont="1" applyBorder="1" applyAlignment="1">
      <alignment horizontal="center" vertical="center" shrinkToFit="1"/>
    </xf>
    <xf numFmtId="181" fontId="70" fillId="0" borderId="38" xfId="5" applyNumberFormat="1" applyFont="1" applyBorder="1">
      <alignment vertical="center"/>
    </xf>
    <xf numFmtId="181" fontId="70" fillId="0" borderId="39" xfId="5" applyNumberFormat="1" applyFont="1" applyBorder="1">
      <alignment vertical="center"/>
    </xf>
    <xf numFmtId="0" fontId="42" fillId="0" borderId="0" xfId="0" applyFont="1" applyAlignment="1" applyProtection="1">
      <alignment vertical="center"/>
      <protection locked="0"/>
    </xf>
    <xf numFmtId="0" fontId="41" fillId="0" borderId="0" xfId="0" applyFont="1" applyAlignment="1" applyProtection="1">
      <alignment vertical="center"/>
      <protection locked="0"/>
    </xf>
    <xf numFmtId="0" fontId="41" fillId="0" borderId="0" xfId="0" applyFont="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41" fillId="0" borderId="0" xfId="0" applyFont="1" applyAlignment="1" applyProtection="1">
      <alignment horizontal="center" vertical="center"/>
      <protection locked="0"/>
    </xf>
    <xf numFmtId="0" fontId="41" fillId="0" borderId="0" xfId="0" applyFont="1" applyAlignment="1" applyProtection="1">
      <alignment vertical="center" shrinkToFit="1"/>
      <protection locked="0"/>
    </xf>
    <xf numFmtId="0" fontId="42" fillId="0" borderId="0" xfId="0" applyFont="1" applyAlignment="1" applyProtection="1">
      <alignment vertical="center" shrinkToFit="1"/>
      <protection locked="0"/>
    </xf>
    <xf numFmtId="0" fontId="41" fillId="0" borderId="4" xfId="0" applyFont="1" applyBorder="1" applyAlignment="1" applyProtection="1">
      <alignment vertical="center"/>
      <protection locked="0"/>
    </xf>
    <xf numFmtId="0" fontId="69" fillId="0" borderId="10" xfId="0" applyFont="1" applyBorder="1" applyAlignment="1" applyProtection="1">
      <alignment vertical="center"/>
      <protection locked="0"/>
    </xf>
    <xf numFmtId="0" fontId="74" fillId="0" borderId="4" xfId="0" applyFont="1" applyBorder="1" applyAlignment="1" applyProtection="1">
      <alignment horizontal="center" vertical="center" shrinkToFit="1"/>
      <protection locked="0"/>
    </xf>
    <xf numFmtId="0" fontId="75" fillId="0" borderId="4" xfId="0" applyFont="1" applyBorder="1" applyAlignment="1" applyProtection="1">
      <alignment horizontal="center" vertical="center" shrinkToFit="1"/>
      <protection locked="0"/>
    </xf>
    <xf numFmtId="0" fontId="42" fillId="0" borderId="0" xfId="0" applyFont="1" applyAlignment="1" applyProtection="1">
      <alignment horizontal="center" vertical="center"/>
      <protection locked="0"/>
    </xf>
    <xf numFmtId="0" fontId="76" fillId="0" borderId="4" xfId="0" applyFont="1" applyBorder="1" applyAlignment="1" applyProtection="1">
      <alignment horizontal="center" vertical="center" shrinkToFit="1"/>
      <protection locked="0"/>
    </xf>
    <xf numFmtId="38" fontId="41" fillId="0" borderId="0" xfId="0" applyNumberFormat="1" applyFont="1" applyAlignment="1" applyProtection="1">
      <alignment vertical="center"/>
      <protection locked="0"/>
    </xf>
    <xf numFmtId="38" fontId="42" fillId="0" borderId="0" xfId="0" applyNumberFormat="1" applyFont="1" applyAlignment="1" applyProtection="1">
      <alignment vertical="center"/>
      <protection locked="0"/>
    </xf>
    <xf numFmtId="38" fontId="42" fillId="0" borderId="0" xfId="0" applyNumberFormat="1" applyFont="1" applyAlignment="1" applyProtection="1">
      <alignment horizontal="center" vertical="center"/>
      <protection locked="0"/>
    </xf>
    <xf numFmtId="0" fontId="44" fillId="0" borderId="0" xfId="0" applyFont="1" applyAlignment="1" applyProtection="1">
      <alignment vertical="center"/>
      <protection locked="0"/>
    </xf>
    <xf numFmtId="177" fontId="44" fillId="0" borderId="0" xfId="0" applyNumberFormat="1" applyFont="1" applyAlignment="1" applyProtection="1">
      <alignment horizontal="center" vertical="center"/>
      <protection locked="0"/>
    </xf>
    <xf numFmtId="0" fontId="43" fillId="0" borderId="0" xfId="0" applyFont="1" applyAlignment="1" applyProtection="1">
      <alignment vertical="center"/>
      <protection locked="0"/>
    </xf>
    <xf numFmtId="0" fontId="69" fillId="0" borderId="0" xfId="0" applyFont="1" applyAlignment="1" applyProtection="1">
      <alignment vertical="center"/>
      <protection locked="0"/>
    </xf>
    <xf numFmtId="0" fontId="40" fillId="0" borderId="0" xfId="0" applyFont="1" applyAlignment="1" applyProtection="1">
      <alignment horizontal="center" vertical="center" shrinkToFit="1"/>
      <protection locked="0"/>
    </xf>
    <xf numFmtId="0" fontId="64" fillId="0" borderId="0" xfId="0" applyFont="1" applyAlignment="1" applyProtection="1">
      <alignment vertical="center"/>
      <protection locked="0"/>
    </xf>
    <xf numFmtId="0" fontId="64" fillId="0" borderId="0" xfId="0" applyFont="1" applyAlignment="1" applyProtection="1">
      <alignment horizontal="center" vertical="center"/>
      <protection locked="0"/>
    </xf>
    <xf numFmtId="0" fontId="65" fillId="0" borderId="0" xfId="0" applyFont="1" applyAlignment="1" applyProtection="1">
      <alignment vertical="center"/>
      <protection locked="0"/>
    </xf>
    <xf numFmtId="0" fontId="66" fillId="0" borderId="0" xfId="0" applyFont="1" applyAlignment="1" applyProtection="1">
      <alignment horizontal="center" vertical="center" shrinkToFit="1"/>
      <protection locked="0"/>
    </xf>
    <xf numFmtId="0" fontId="90" fillId="0" borderId="0" xfId="0" applyFont="1" applyAlignment="1" applyProtection="1">
      <alignment vertical="center"/>
      <protection locked="0"/>
    </xf>
    <xf numFmtId="0" fontId="64" fillId="0" borderId="77" xfId="0" applyFont="1" applyBorder="1" applyAlignment="1" applyProtection="1">
      <alignment horizontal="centerContinuous" vertical="center" shrinkToFit="1"/>
      <protection locked="0"/>
    </xf>
    <xf numFmtId="0" fontId="29" fillId="0" borderId="113" xfId="0" applyFont="1" applyBorder="1" applyAlignment="1" applyProtection="1">
      <alignment horizontal="centerContinuous" vertical="center"/>
      <protection locked="0"/>
    </xf>
    <xf numFmtId="0" fontId="29" fillId="0" borderId="116" xfId="0" applyFont="1" applyBorder="1" applyAlignment="1" applyProtection="1">
      <alignment horizontal="centerContinuous" vertical="center"/>
      <protection locked="0"/>
    </xf>
    <xf numFmtId="0" fontId="14" fillId="0" borderId="0" xfId="5" applyFont="1" applyProtection="1">
      <alignment vertical="center"/>
      <protection locked="0"/>
    </xf>
    <xf numFmtId="0" fontId="53" fillId="2" borderId="0" xfId="0" applyFont="1" applyFill="1" applyAlignment="1" applyProtection="1">
      <alignment horizontal="right" vertical="center"/>
      <protection locked="0"/>
    </xf>
    <xf numFmtId="0" fontId="47" fillId="0" borderId="75" xfId="0" applyFont="1" applyBorder="1" applyAlignment="1" applyProtection="1">
      <alignment horizontal="center" vertical="center"/>
      <protection locked="0"/>
    </xf>
    <xf numFmtId="0" fontId="59" fillId="0" borderId="123" xfId="0" applyFont="1" applyBorder="1" applyAlignment="1" applyProtection="1">
      <alignment shrinkToFit="1"/>
      <protection locked="0"/>
    </xf>
    <xf numFmtId="0" fontId="57" fillId="0" borderId="28" xfId="0" applyFont="1" applyBorder="1" applyAlignment="1" applyProtection="1">
      <alignment horizontal="center" vertical="center" shrinkToFit="1"/>
      <protection locked="0"/>
    </xf>
    <xf numFmtId="0" fontId="57" fillId="0" borderId="79" xfId="0" applyFont="1" applyBorder="1" applyAlignment="1" applyProtection="1">
      <alignment horizontal="center" vertical="center" shrinkToFit="1"/>
      <protection locked="0"/>
    </xf>
    <xf numFmtId="0" fontId="57" fillId="0" borderId="86" xfId="0" applyFont="1" applyBorder="1" applyAlignment="1" applyProtection="1">
      <alignment horizontal="center" vertical="center" shrinkToFit="1"/>
      <protection locked="0"/>
    </xf>
    <xf numFmtId="0" fontId="57" fillId="0" borderId="103" xfId="0" applyFont="1" applyBorder="1" applyAlignment="1" applyProtection="1">
      <alignment horizontal="center" vertical="center" shrinkToFit="1"/>
      <protection locked="0"/>
    </xf>
    <xf numFmtId="0" fontId="53" fillId="0" borderId="2" xfId="0" applyFont="1" applyBorder="1" applyAlignment="1" applyProtection="1">
      <alignment horizontal="centerContinuous"/>
      <protection locked="0"/>
    </xf>
    <xf numFmtId="0" fontId="62" fillId="2" borderId="80" xfId="0" applyFont="1" applyFill="1" applyBorder="1" applyAlignment="1" applyProtection="1">
      <alignment horizontal="right" vertical="center" shrinkToFit="1"/>
      <protection locked="0"/>
    </xf>
    <xf numFmtId="3" fontId="47" fillId="0" borderId="138" xfId="0" applyNumberFormat="1" applyFont="1" applyBorder="1" applyAlignment="1" applyProtection="1">
      <alignment horizontal="right" vertical="center" shrinkToFit="1"/>
      <protection locked="0"/>
    </xf>
    <xf numFmtId="3" fontId="47" fillId="0" borderId="94" xfId="0" applyNumberFormat="1" applyFont="1" applyBorder="1" applyAlignment="1" applyProtection="1">
      <alignment horizontal="right" vertical="center" shrinkToFit="1"/>
      <protection locked="0"/>
    </xf>
    <xf numFmtId="3" fontId="46" fillId="2" borderId="89" xfId="0" applyNumberFormat="1" applyFont="1" applyFill="1" applyBorder="1" applyAlignment="1">
      <alignment horizontal="right" vertical="center" shrinkToFit="1"/>
    </xf>
    <xf numFmtId="0" fontId="51" fillId="2" borderId="81" xfId="0" applyFont="1" applyFill="1" applyBorder="1" applyAlignment="1" applyProtection="1">
      <alignment horizontal="right" vertical="center" shrinkToFit="1"/>
      <protection locked="0"/>
    </xf>
    <xf numFmtId="0" fontId="50" fillId="0" borderId="89" xfId="0" applyFont="1" applyBorder="1" applyAlignment="1" applyProtection="1">
      <alignment vertical="center"/>
      <protection locked="0"/>
    </xf>
    <xf numFmtId="38" fontId="56" fillId="0" borderId="4" xfId="3" applyNumberFormat="1" applyFont="1" applyBorder="1" applyAlignment="1" applyProtection="1">
      <alignment horizontal="right" vertical="center" shrinkToFit="1"/>
      <protection locked="0"/>
    </xf>
    <xf numFmtId="0" fontId="40" fillId="0" borderId="4" xfId="0" applyFont="1" applyBorder="1" applyAlignment="1" applyProtection="1">
      <alignment horizontal="center" vertical="center" shrinkToFit="1"/>
      <protection locked="0"/>
    </xf>
    <xf numFmtId="3" fontId="47" fillId="0" borderId="123" xfId="0" applyNumberFormat="1" applyFont="1" applyBorder="1" applyAlignment="1" applyProtection="1">
      <alignment horizontal="right" vertical="center" shrinkToFit="1"/>
      <protection locked="0"/>
    </xf>
    <xf numFmtId="3" fontId="47" fillId="0" borderId="140" xfId="0" applyNumberFormat="1" applyFont="1" applyBorder="1" applyAlignment="1" applyProtection="1">
      <alignment horizontal="right" vertical="center" shrinkToFit="1"/>
      <protection locked="0"/>
    </xf>
    <xf numFmtId="0" fontId="46" fillId="0" borderId="82" xfId="0" applyFont="1" applyBorder="1" applyAlignment="1" applyProtection="1">
      <alignment horizontal="centerContinuous" vertical="center"/>
      <protection locked="0"/>
    </xf>
    <xf numFmtId="0" fontId="3" fillId="0" borderId="83" xfId="0" applyFont="1" applyBorder="1" applyAlignment="1" applyProtection="1">
      <alignment horizontal="centerContinuous" vertical="center"/>
      <protection locked="0"/>
    </xf>
    <xf numFmtId="0" fontId="3" fillId="0" borderId="84" xfId="0" applyFont="1" applyBorder="1" applyAlignment="1" applyProtection="1">
      <alignment horizontal="centerContinuous" vertical="center"/>
      <protection locked="0"/>
    </xf>
    <xf numFmtId="3" fontId="50" fillId="4" borderId="141" xfId="0" applyNumberFormat="1" applyFont="1" applyFill="1" applyBorder="1" applyAlignment="1">
      <alignment horizontal="right" vertical="center" shrinkToFit="1"/>
    </xf>
    <xf numFmtId="3" fontId="50" fillId="4" borderId="100" xfId="0" applyNumberFormat="1" applyFont="1" applyFill="1" applyBorder="1" applyAlignment="1">
      <alignment horizontal="right" vertical="center" shrinkToFit="1"/>
    </xf>
    <xf numFmtId="3" fontId="50" fillId="4" borderId="101" xfId="0" applyNumberFormat="1" applyFont="1" applyFill="1" applyBorder="1" applyAlignment="1">
      <alignment horizontal="right" vertical="center" shrinkToFit="1"/>
    </xf>
    <xf numFmtId="3" fontId="50" fillId="4" borderId="102" xfId="0" applyNumberFormat="1" applyFont="1" applyFill="1" applyBorder="1" applyAlignment="1">
      <alignment horizontal="right" vertical="center" shrinkToFit="1"/>
    </xf>
    <xf numFmtId="0" fontId="76" fillId="0" borderId="0" xfId="0" applyFont="1" applyAlignment="1" applyProtection="1">
      <alignment horizontal="center" vertical="center" shrinkToFit="1"/>
      <protection locked="0"/>
    </xf>
    <xf numFmtId="0" fontId="78" fillId="0" borderId="0" xfId="0" applyFont="1" applyAlignment="1" applyProtection="1">
      <alignment vertical="distributed" shrinkToFit="1"/>
      <protection locked="0"/>
    </xf>
    <xf numFmtId="3" fontId="57" fillId="0" borderId="0" xfId="0" applyNumberFormat="1" applyFont="1" applyAlignment="1">
      <alignment horizontal="center" vertical="center" shrinkToFit="1"/>
    </xf>
    <xf numFmtId="3" fontId="57" fillId="0" borderId="4" xfId="0" applyNumberFormat="1" applyFont="1" applyBorder="1" applyAlignment="1">
      <alignment horizontal="right" vertical="center" shrinkToFit="1"/>
    </xf>
    <xf numFmtId="38" fontId="55" fillId="0" borderId="4" xfId="0" applyNumberFormat="1" applyFont="1" applyBorder="1" applyAlignment="1">
      <alignment vertical="center" shrinkToFit="1"/>
    </xf>
    <xf numFmtId="0" fontId="79" fillId="0" borderId="0" xfId="0" applyFont="1" applyAlignment="1" applyProtection="1">
      <alignment vertical="distributed" shrinkToFit="1"/>
      <protection locked="0"/>
    </xf>
    <xf numFmtId="0" fontId="80" fillId="0" borderId="0" xfId="0" applyFont="1" applyAlignment="1" applyProtection="1">
      <alignment horizontal="right" vertical="center"/>
      <protection locked="0"/>
    </xf>
    <xf numFmtId="3" fontId="57" fillId="0" borderId="4" xfId="0" applyNumberFormat="1" applyFont="1" applyBorder="1" applyAlignment="1">
      <alignment vertical="center" shrinkToFit="1"/>
    </xf>
    <xf numFmtId="0" fontId="51" fillId="0" borderId="139" xfId="0" applyFont="1" applyBorder="1" applyAlignment="1" applyProtection="1">
      <alignment vertical="center"/>
      <protection locked="0"/>
    </xf>
    <xf numFmtId="0" fontId="51" fillId="0" borderId="89" xfId="0" applyFont="1" applyBorder="1" applyAlignment="1" applyProtection="1">
      <alignment vertical="center"/>
      <protection locked="0"/>
    </xf>
    <xf numFmtId="0" fontId="51" fillId="0" borderId="89" xfId="0" applyFont="1" applyBorder="1" applyAlignment="1" applyProtection="1">
      <alignment vertical="center" shrinkToFit="1"/>
      <protection locked="0"/>
    </xf>
    <xf numFmtId="0" fontId="91" fillId="0" borderId="89" xfId="0" applyFont="1" applyBorder="1" applyAlignment="1" applyProtection="1">
      <alignment vertical="center" wrapText="1"/>
      <protection locked="0"/>
    </xf>
    <xf numFmtId="38" fontId="53" fillId="0" borderId="4" xfId="0" applyNumberFormat="1" applyFont="1" applyBorder="1" applyAlignment="1">
      <alignment horizontal="right" vertical="center"/>
    </xf>
    <xf numFmtId="0" fontId="53" fillId="0" borderId="2" xfId="0" applyFont="1" applyBorder="1" applyProtection="1">
      <protection locked="0"/>
    </xf>
    <xf numFmtId="0" fontId="92" fillId="0" borderId="4" xfId="0" applyFont="1" applyBorder="1" applyAlignment="1">
      <alignment vertical="center"/>
    </xf>
    <xf numFmtId="0" fontId="80" fillId="0" borderId="4" xfId="0" applyFont="1" applyBorder="1" applyAlignment="1">
      <alignment horizontal="center" vertical="center" shrinkToFit="1"/>
    </xf>
    <xf numFmtId="0" fontId="70" fillId="0" borderId="4" xfId="5" applyFont="1" applyBorder="1" applyAlignment="1">
      <alignment horizontal="center" vertical="center"/>
    </xf>
    <xf numFmtId="181" fontId="70" fillId="0" borderId="21" xfId="5" applyNumberFormat="1" applyFont="1" applyBorder="1">
      <alignment vertical="center"/>
    </xf>
    <xf numFmtId="181" fontId="70" fillId="0" borderId="22" xfId="5" applyNumberFormat="1" applyFont="1" applyBorder="1">
      <alignment vertical="center"/>
    </xf>
    <xf numFmtId="181" fontId="70" fillId="0" borderId="23" xfId="5" applyNumberFormat="1" applyFont="1" applyBorder="1" applyProtection="1">
      <alignment vertical="center"/>
      <protection locked="0"/>
    </xf>
    <xf numFmtId="0" fontId="52" fillId="0" borderId="10" xfId="5" applyFont="1" applyBorder="1" applyAlignment="1">
      <alignment horizontal="centerContinuous" vertical="center" shrinkToFit="1"/>
    </xf>
    <xf numFmtId="0" fontId="52" fillId="0" borderId="3" xfId="5" applyFont="1" applyBorder="1" applyAlignment="1">
      <alignment horizontal="centerContinuous" vertical="center" shrinkToFit="1"/>
    </xf>
    <xf numFmtId="0" fontId="52" fillId="0" borderId="6" xfId="5" applyFont="1" applyBorder="1" applyAlignment="1">
      <alignment horizontal="centerContinuous" vertical="center" shrinkToFit="1"/>
    </xf>
    <xf numFmtId="0" fontId="52" fillId="0" borderId="10" xfId="5" quotePrefix="1" applyFont="1" applyBorder="1" applyAlignment="1" applyProtection="1">
      <alignment horizontal="centerContinuous" vertical="center"/>
      <protection locked="0"/>
    </xf>
    <xf numFmtId="0" fontId="52" fillId="0" borderId="3" xfId="5" quotePrefix="1" applyFont="1" applyBorder="1" applyAlignment="1" applyProtection="1">
      <alignment horizontal="centerContinuous" vertical="center"/>
      <protection locked="0"/>
    </xf>
    <xf numFmtId="0" fontId="52" fillId="0" borderId="6" xfId="5" quotePrefix="1" applyFont="1" applyBorder="1" applyAlignment="1" applyProtection="1">
      <alignment horizontal="centerContinuous" vertical="center"/>
      <protection locked="0"/>
    </xf>
    <xf numFmtId="0" fontId="59" fillId="0" borderId="0" xfId="0" applyFont="1" applyAlignment="1" applyProtection="1">
      <alignment horizontal="left" shrinkToFit="1"/>
      <protection locked="0"/>
    </xf>
    <xf numFmtId="0" fontId="48" fillId="0" borderId="144" xfId="6" applyFont="1" applyBorder="1" applyAlignment="1" applyProtection="1">
      <alignment horizontal="center" vertical="center" shrinkToFit="1"/>
      <protection locked="0"/>
    </xf>
    <xf numFmtId="0" fontId="48" fillId="0" borderId="145" xfId="6" applyFont="1" applyBorder="1" applyAlignment="1" applyProtection="1">
      <alignment horizontal="center" vertical="center" shrinkToFit="1"/>
      <protection locked="0"/>
    </xf>
    <xf numFmtId="0" fontId="63" fillId="0" borderId="146" xfId="6" applyFont="1" applyBorder="1" applyAlignment="1" applyProtection="1">
      <alignment horizontal="center" vertical="center" wrapText="1" shrinkToFit="1"/>
      <protection locked="0"/>
    </xf>
    <xf numFmtId="176" fontId="48" fillId="0" borderId="108" xfId="0" applyNumberFormat="1" applyFont="1" applyBorder="1" applyAlignment="1" applyProtection="1">
      <alignment horizontal="right" vertical="center" shrinkToFit="1"/>
      <protection locked="0"/>
    </xf>
    <xf numFmtId="3" fontId="47" fillId="0" borderId="91" xfId="0" applyNumberFormat="1" applyFont="1" applyBorder="1" applyAlignment="1">
      <alignment horizontal="right" vertical="center" shrinkToFit="1"/>
    </xf>
    <xf numFmtId="0" fontId="50" fillId="0" borderId="88" xfId="0" applyFont="1" applyBorder="1" applyAlignment="1" applyProtection="1">
      <alignment vertical="center"/>
      <protection locked="0"/>
    </xf>
    <xf numFmtId="176" fontId="48" fillId="0" borderId="149" xfId="0" applyNumberFormat="1" applyFont="1" applyBorder="1" applyAlignment="1" applyProtection="1">
      <alignment horizontal="right" vertical="center" shrinkToFit="1"/>
      <protection locked="0"/>
    </xf>
    <xf numFmtId="3" fontId="47" fillId="0" borderId="132" xfId="0" applyNumberFormat="1" applyFont="1" applyBorder="1" applyAlignment="1" applyProtection="1">
      <alignment horizontal="right" vertical="center" shrinkToFit="1"/>
      <protection locked="0"/>
    </xf>
    <xf numFmtId="177" fontId="50" fillId="0" borderId="5" xfId="0" applyNumberFormat="1" applyFont="1" applyBorder="1" applyAlignment="1" applyProtection="1">
      <alignment vertical="center" shrinkToFit="1"/>
      <protection locked="0"/>
    </xf>
    <xf numFmtId="0" fontId="49" fillId="2" borderId="0" xfId="0" applyFont="1" applyFill="1" applyAlignment="1">
      <alignment vertical="center"/>
    </xf>
    <xf numFmtId="0" fontId="78" fillId="0" borderId="0" xfId="0" applyFont="1" applyAlignment="1">
      <alignment vertical="distributed" shrinkToFit="1"/>
    </xf>
    <xf numFmtId="0" fontId="85" fillId="0" borderId="0" xfId="0" applyFont="1" applyAlignment="1">
      <alignment horizontal="left" vertical="distributed" shrinkToFit="1"/>
    </xf>
    <xf numFmtId="0" fontId="79" fillId="0" borderId="0" xfId="0" applyFont="1" applyAlignment="1">
      <alignment vertical="distributed" shrinkToFit="1"/>
    </xf>
    <xf numFmtId="0" fontId="95" fillId="0" borderId="0" xfId="0" applyFont="1" applyAlignment="1" applyProtection="1">
      <alignment horizontal="right" vertical="center"/>
      <protection locked="0"/>
    </xf>
    <xf numFmtId="0" fontId="96" fillId="0" borderId="0" xfId="0" applyFont="1" applyAlignment="1" applyProtection="1">
      <alignment vertical="center"/>
      <protection locked="0"/>
    </xf>
    <xf numFmtId="0" fontId="51" fillId="0" borderId="89" xfId="0" applyFont="1" applyBorder="1" applyAlignment="1" applyProtection="1">
      <alignment vertical="center" wrapText="1"/>
      <protection locked="0"/>
    </xf>
    <xf numFmtId="0" fontId="51" fillId="0" borderId="88" xfId="0" applyFont="1" applyBorder="1" applyAlignment="1" applyProtection="1">
      <alignment vertical="center"/>
      <protection locked="0"/>
    </xf>
    <xf numFmtId="0" fontId="44" fillId="0" borderId="0" xfId="6" applyFont="1" applyAlignment="1">
      <alignment vertical="center"/>
    </xf>
    <xf numFmtId="0" fontId="97" fillId="0" borderId="0" xfId="6" applyFont="1" applyAlignment="1">
      <alignment vertical="center"/>
    </xf>
    <xf numFmtId="0" fontId="97" fillId="0" borderId="2" xfId="6" applyFont="1" applyBorder="1" applyAlignment="1">
      <alignment vertical="center"/>
    </xf>
    <xf numFmtId="0" fontId="67" fillId="0" borderId="0" xfId="6" applyFont="1" applyProtection="1">
      <protection locked="0"/>
    </xf>
    <xf numFmtId="0" fontId="48" fillId="0" borderId="0" xfId="6" applyFont="1" applyAlignment="1" applyProtection="1">
      <alignment vertical="center"/>
      <protection locked="0"/>
    </xf>
    <xf numFmtId="0" fontId="41" fillId="0" borderId="0" xfId="0" applyFont="1" applyAlignment="1">
      <alignment vertical="center"/>
    </xf>
    <xf numFmtId="0" fontId="48" fillId="0" borderId="0" xfId="6" applyFont="1" applyAlignment="1" applyProtection="1">
      <alignment horizontal="center" vertical="center"/>
      <protection locked="0"/>
    </xf>
    <xf numFmtId="0" fontId="98" fillId="0" borderId="0" xfId="6" applyFont="1" applyAlignment="1" applyProtection="1">
      <alignment horizontal="right" vertical="center" wrapText="1"/>
      <protection locked="0"/>
    </xf>
    <xf numFmtId="0" fontId="98" fillId="0" borderId="0" xfId="6" applyFont="1" applyAlignment="1" applyProtection="1">
      <alignment horizontal="right" vertical="center"/>
      <protection locked="0"/>
    </xf>
    <xf numFmtId="0" fontId="48" fillId="0" borderId="0" xfId="6" applyFont="1" applyAlignment="1">
      <alignment horizontal="center" vertical="center"/>
    </xf>
    <xf numFmtId="0" fontId="92" fillId="0" borderId="0" xfId="0" applyFont="1" applyAlignment="1">
      <alignment vertical="center"/>
    </xf>
    <xf numFmtId="0" fontId="99" fillId="0" borderId="0" xfId="0" applyFont="1" applyAlignment="1">
      <alignment vertical="center"/>
    </xf>
    <xf numFmtId="0" fontId="50" fillId="2" borderId="4" xfId="0" applyFont="1" applyFill="1" applyBorder="1" applyAlignment="1">
      <alignment horizontal="right" vertical="center" shrinkToFit="1"/>
    </xf>
    <xf numFmtId="0" fontId="48" fillId="0" borderId="4" xfId="6" applyFont="1" applyBorder="1" applyAlignment="1" applyProtection="1">
      <alignment horizontal="right" vertical="center" shrinkToFit="1"/>
      <protection locked="0"/>
    </xf>
    <xf numFmtId="0" fontId="76" fillId="0" borderId="0" xfId="0" applyFont="1" applyAlignment="1">
      <alignment horizontal="center" vertical="center" shrinkToFit="1"/>
    </xf>
    <xf numFmtId="178" fontId="48" fillId="0" borderId="0" xfId="6" applyNumberFormat="1" applyFont="1" applyAlignment="1">
      <alignment horizontal="right" vertical="center"/>
    </xf>
    <xf numFmtId="178" fontId="97" fillId="3" borderId="1" xfId="6" applyNumberFormat="1" applyFont="1" applyFill="1" applyBorder="1" applyAlignment="1">
      <alignment vertical="center" shrinkToFit="1"/>
    </xf>
    <xf numFmtId="3" fontId="97" fillId="3" borderId="1" xfId="6" applyNumberFormat="1" applyFont="1" applyFill="1" applyBorder="1" applyAlignment="1">
      <alignment vertical="center" shrinkToFit="1"/>
    </xf>
    <xf numFmtId="0" fontId="26" fillId="0" borderId="0" xfId="6" applyFont="1" applyAlignment="1">
      <alignment vertical="center"/>
    </xf>
    <xf numFmtId="0" fontId="26" fillId="0" borderId="0" xfId="6" applyFont="1" applyAlignment="1">
      <alignment horizontal="center" vertical="center"/>
    </xf>
    <xf numFmtId="178" fontId="48" fillId="0" borderId="0" xfId="6" applyNumberFormat="1" applyFont="1" applyAlignment="1">
      <alignment vertical="center"/>
    </xf>
    <xf numFmtId="0" fontId="48" fillId="0" borderId="0" xfId="6" applyFont="1" applyAlignment="1">
      <alignment horizontal="right" vertical="center"/>
    </xf>
    <xf numFmtId="0" fontId="48" fillId="0" borderId="0" xfId="6" applyFont="1" applyAlignment="1">
      <alignment horizontal="center" vertical="center" wrapText="1"/>
    </xf>
    <xf numFmtId="0" fontId="28" fillId="0" borderId="0" xfId="6" applyFont="1"/>
    <xf numFmtId="0" fontId="48" fillId="2" borderId="0" xfId="6" applyFont="1" applyFill="1" applyAlignment="1">
      <alignment horizontal="right" vertical="center"/>
    </xf>
    <xf numFmtId="0" fontId="48" fillId="2" borderId="0" xfId="6" applyFont="1" applyFill="1" applyAlignment="1">
      <alignment horizontal="center" vertical="center"/>
    </xf>
    <xf numFmtId="0" fontId="100" fillId="0" borderId="0" xfId="6" applyFont="1" applyAlignment="1">
      <alignment horizontal="right" vertical="center"/>
    </xf>
    <xf numFmtId="0" fontId="48" fillId="0" borderId="4" xfId="6" applyFont="1" applyBorder="1" applyAlignment="1">
      <alignment horizontal="centerContinuous" vertical="center"/>
    </xf>
    <xf numFmtId="0" fontId="48" fillId="0" borderId="4" xfId="6" applyFont="1" applyBorder="1" applyAlignment="1">
      <alignment horizontal="center" vertical="center" shrinkToFit="1"/>
    </xf>
    <xf numFmtId="0" fontId="46" fillId="2" borderId="4" xfId="0" applyFont="1" applyFill="1" applyBorder="1" applyAlignment="1">
      <alignment horizontal="right" vertical="center" shrinkToFit="1"/>
    </xf>
    <xf numFmtId="0" fontId="47" fillId="0" borderId="4" xfId="0" applyFont="1" applyBorder="1" applyAlignment="1" applyProtection="1">
      <alignment horizontal="center" vertical="center" shrinkToFit="1"/>
      <protection locked="0"/>
    </xf>
    <xf numFmtId="0" fontId="46" fillId="0" borderId="4" xfId="0" applyFont="1" applyBorder="1" applyAlignment="1" applyProtection="1">
      <alignment horizontal="center" vertical="center" shrinkToFit="1"/>
      <protection locked="0"/>
    </xf>
    <xf numFmtId="41" fontId="48" fillId="0" borderId="4" xfId="6" applyNumberFormat="1" applyFont="1" applyBorder="1" applyAlignment="1" applyProtection="1">
      <alignment horizontal="right" vertical="center" shrinkToFit="1"/>
      <protection locked="0"/>
    </xf>
    <xf numFmtId="41" fontId="48" fillId="0" borderId="10" xfId="6" applyNumberFormat="1" applyFont="1" applyBorder="1" applyAlignment="1" applyProtection="1">
      <alignment horizontal="right" vertical="center"/>
      <protection locked="0"/>
    </xf>
    <xf numFmtId="0" fontId="48" fillId="0" borderId="6" xfId="6" applyFont="1" applyBorder="1" applyAlignment="1" applyProtection="1">
      <alignment horizontal="center" vertical="center"/>
      <protection locked="0"/>
    </xf>
    <xf numFmtId="178" fontId="48" fillId="3" borderId="26" xfId="6" applyNumberFormat="1" applyFont="1" applyFill="1" applyBorder="1" applyAlignment="1">
      <alignment horizontal="right" vertical="center"/>
    </xf>
    <xf numFmtId="178" fontId="48" fillId="3" borderId="28" xfId="6" applyNumberFormat="1" applyFont="1" applyFill="1" applyBorder="1" applyAlignment="1">
      <alignment horizontal="right" vertical="center"/>
    </xf>
    <xf numFmtId="0" fontId="50" fillId="2" borderId="0" xfId="0" applyFont="1" applyFill="1" applyAlignment="1">
      <alignment horizontal="right" vertical="center" shrinkToFit="1"/>
    </xf>
    <xf numFmtId="0" fontId="67" fillId="0" borderId="4" xfId="6" applyFont="1" applyBorder="1" applyAlignment="1">
      <alignment horizontal="center" shrinkToFit="1"/>
    </xf>
    <xf numFmtId="0" fontId="67" fillId="0" borderId="4" xfId="6" applyFont="1" applyBorder="1" applyAlignment="1">
      <alignment horizontal="center" vertical="center" shrinkToFit="1"/>
    </xf>
    <xf numFmtId="0" fontId="103" fillId="0" borderId="0" xfId="8" applyFont="1" applyAlignment="1">
      <alignment horizontal="center" vertical="center"/>
    </xf>
    <xf numFmtId="0" fontId="103" fillId="0" borderId="0" xfId="8" applyFont="1">
      <alignment vertical="center"/>
    </xf>
    <xf numFmtId="0" fontId="103" fillId="0" borderId="1" xfId="8" applyFont="1" applyBorder="1">
      <alignment vertical="center"/>
    </xf>
    <xf numFmtId="0" fontId="103" fillId="0" borderId="0" xfId="8" applyFont="1" applyAlignment="1">
      <alignment horizontal="right" vertical="center"/>
    </xf>
    <xf numFmtId="0" fontId="103" fillId="5" borderId="1" xfId="8" applyFont="1" applyFill="1" applyBorder="1">
      <alignment vertical="center"/>
    </xf>
    <xf numFmtId="38" fontId="104" fillId="0" borderId="0" xfId="9" applyFont="1" applyAlignment="1">
      <alignment vertical="center" shrinkToFit="1"/>
    </xf>
    <xf numFmtId="0" fontId="105" fillId="0" borderId="10" xfId="8" applyFont="1" applyBorder="1">
      <alignment vertical="center"/>
    </xf>
    <xf numFmtId="0" fontId="105" fillId="0" borderId="150" xfId="8" applyFont="1" applyBorder="1" applyAlignment="1">
      <alignment horizontal="center" vertical="center"/>
    </xf>
    <xf numFmtId="0" fontId="105" fillId="0" borderId="6" xfId="8" applyFont="1" applyBorder="1" applyAlignment="1">
      <alignment horizontal="center" vertical="center" wrapText="1"/>
    </xf>
    <xf numFmtId="0" fontId="105" fillId="0" borderId="4" xfId="8" applyFont="1" applyBorder="1" applyAlignment="1">
      <alignment horizontal="center" vertical="center" wrapText="1"/>
    </xf>
    <xf numFmtId="0" fontId="105" fillId="0" borderId="4" xfId="8" applyFont="1" applyBorder="1" applyAlignment="1">
      <alignment horizontal="center" vertical="center"/>
    </xf>
    <xf numFmtId="0" fontId="105" fillId="0" borderId="66" xfId="8" applyFont="1" applyBorder="1">
      <alignment vertical="center"/>
    </xf>
    <xf numFmtId="38" fontId="105" fillId="5" borderId="26" xfId="9" applyFont="1" applyFill="1" applyBorder="1">
      <alignment vertical="center"/>
    </xf>
    <xf numFmtId="0" fontId="105" fillId="0" borderId="6" xfId="8" applyFont="1" applyBorder="1">
      <alignment vertical="center"/>
    </xf>
    <xf numFmtId="38" fontId="105" fillId="0" borderId="4" xfId="9" applyFont="1" applyBorder="1">
      <alignment vertical="center"/>
    </xf>
    <xf numFmtId="38" fontId="106" fillId="0" borderId="4" xfId="9" applyFont="1" applyBorder="1">
      <alignment vertical="center"/>
    </xf>
    <xf numFmtId="56" fontId="103" fillId="0" borderId="0" xfId="8" applyNumberFormat="1" applyFont="1" applyAlignment="1">
      <alignment horizontal="center" vertical="center"/>
    </xf>
    <xf numFmtId="56" fontId="107" fillId="0" borderId="0" xfId="8" applyNumberFormat="1" applyFont="1" applyAlignment="1">
      <alignment horizontal="center" vertical="center"/>
    </xf>
    <xf numFmtId="0" fontId="106" fillId="0" borderId="155" xfId="8" applyFont="1" applyBorder="1">
      <alignment vertical="center"/>
    </xf>
    <xf numFmtId="0" fontId="108" fillId="0" borderId="0" xfId="8" applyFont="1">
      <alignment vertical="center"/>
    </xf>
    <xf numFmtId="38" fontId="105" fillId="5" borderId="28" xfId="9" applyFont="1" applyFill="1" applyBorder="1">
      <alignment vertical="center"/>
    </xf>
    <xf numFmtId="38" fontId="103" fillId="0" borderId="0" xfId="8" applyNumberFormat="1" applyFont="1">
      <alignment vertical="center"/>
    </xf>
    <xf numFmtId="0" fontId="103" fillId="0" borderId="0" xfId="8" applyFont="1" applyAlignment="1">
      <alignment horizontal="left" vertical="center"/>
    </xf>
    <xf numFmtId="0" fontId="105" fillId="0" borderId="155" xfId="8" applyFont="1" applyBorder="1">
      <alignment vertical="center"/>
    </xf>
    <xf numFmtId="0" fontId="105" fillId="0" borderId="0" xfId="8" applyFont="1" applyAlignment="1">
      <alignment vertical="center" wrapText="1"/>
    </xf>
    <xf numFmtId="0" fontId="115" fillId="0" borderId="0" xfId="8" applyFont="1">
      <alignment vertical="center"/>
    </xf>
    <xf numFmtId="38" fontId="115" fillId="0" borderId="0" xfId="9" applyFont="1" applyFill="1" applyBorder="1">
      <alignment vertical="center"/>
    </xf>
    <xf numFmtId="0" fontId="115" fillId="0" borderId="0" xfId="8" applyFont="1" applyAlignment="1">
      <alignment vertical="center" wrapText="1"/>
    </xf>
    <xf numFmtId="0" fontId="114" fillId="0" borderId="0" xfId="8" applyFont="1" applyAlignment="1">
      <alignment vertical="center" wrapText="1"/>
    </xf>
    <xf numFmtId="38" fontId="111" fillId="0" borderId="4" xfId="9" applyFont="1" applyFill="1" applyBorder="1" applyAlignment="1">
      <alignment horizontal="right" vertical="center" shrinkToFit="1"/>
    </xf>
    <xf numFmtId="38" fontId="111" fillId="0" borderId="6" xfId="9" applyFont="1" applyFill="1" applyBorder="1" applyAlignment="1">
      <alignment horizontal="right" vertical="center" shrinkToFit="1"/>
    </xf>
    <xf numFmtId="38" fontId="111" fillId="0" borderId="3" xfId="9" applyFont="1" applyFill="1" applyBorder="1" applyAlignment="1">
      <alignment horizontal="right" vertical="center" shrinkToFit="1"/>
    </xf>
    <xf numFmtId="0" fontId="103" fillId="0" borderId="0" xfId="8" applyFont="1" applyAlignment="1">
      <alignment vertical="center" shrinkToFit="1"/>
    </xf>
    <xf numFmtId="38" fontId="103" fillId="0" borderId="4" xfId="10" applyFont="1" applyBorder="1">
      <alignment vertical="center"/>
    </xf>
    <xf numFmtId="38" fontId="113" fillId="0" borderId="0" xfId="9" applyFont="1" applyAlignment="1">
      <alignment vertical="center" shrinkToFit="1"/>
    </xf>
    <xf numFmtId="0" fontId="6" fillId="0" borderId="0" xfId="7" applyFont="1" applyAlignment="1">
      <alignment vertical="center" wrapText="1"/>
    </xf>
    <xf numFmtId="0" fontId="6" fillId="0" borderId="156" xfId="7" applyFont="1" applyBorder="1">
      <alignment vertical="center"/>
    </xf>
    <xf numFmtId="0" fontId="87" fillId="0" borderId="0" xfId="7" applyFont="1" applyAlignment="1">
      <alignment vertical="center" wrapText="1"/>
    </xf>
    <xf numFmtId="0" fontId="87" fillId="0" borderId="0" xfId="7" applyFont="1">
      <alignment vertical="center"/>
    </xf>
    <xf numFmtId="0" fontId="87" fillId="0" borderId="156" xfId="7" applyFont="1" applyBorder="1">
      <alignment vertical="center"/>
    </xf>
    <xf numFmtId="38" fontId="57" fillId="0" borderId="4" xfId="0" applyNumberFormat="1" applyFont="1" applyBorder="1" applyAlignment="1">
      <alignment horizontal="right" vertical="center" shrinkToFit="1"/>
    </xf>
    <xf numFmtId="0" fontId="53" fillId="0" borderId="4" xfId="0" applyFont="1" applyBorder="1" applyAlignment="1" applyProtection="1">
      <alignment horizontal="center" vertical="center"/>
      <protection locked="0"/>
    </xf>
    <xf numFmtId="3" fontId="47" fillId="0" borderId="91" xfId="0" applyNumberFormat="1" applyFont="1" applyBorder="1" applyAlignment="1" applyProtection="1">
      <alignment horizontal="center" vertical="center" shrinkToFit="1"/>
      <protection locked="0"/>
    </xf>
    <xf numFmtId="3" fontId="47" fillId="0" borderId="113" xfId="0" applyNumberFormat="1" applyFont="1" applyBorder="1" applyAlignment="1" applyProtection="1">
      <alignment horizontal="center" vertical="center" shrinkToFit="1"/>
      <protection locked="0"/>
    </xf>
    <xf numFmtId="3" fontId="47" fillId="0" borderId="157" xfId="0" applyNumberFormat="1" applyFont="1" applyBorder="1" applyAlignment="1" applyProtection="1">
      <alignment horizontal="center" vertical="center" shrinkToFit="1"/>
      <protection locked="0"/>
    </xf>
    <xf numFmtId="3" fontId="50" fillId="4" borderId="83" xfId="0" applyNumberFormat="1" applyFont="1" applyFill="1" applyBorder="1" applyAlignment="1">
      <alignment horizontal="center" vertical="center" shrinkToFit="1"/>
    </xf>
    <xf numFmtId="3" fontId="47" fillId="0" borderId="161" xfId="0" applyNumberFormat="1" applyFont="1" applyBorder="1" applyAlignment="1" applyProtection="1">
      <alignment horizontal="center" vertical="center" shrinkToFit="1"/>
      <protection locked="0"/>
    </xf>
    <xf numFmtId="3" fontId="47" fillId="0" borderId="162" xfId="0" applyNumberFormat="1" applyFont="1" applyBorder="1" applyAlignment="1" applyProtection="1">
      <alignment horizontal="center" vertical="center" shrinkToFit="1"/>
      <protection locked="0"/>
    </xf>
    <xf numFmtId="56" fontId="103" fillId="0" borderId="163" xfId="8" applyNumberFormat="1" applyFont="1" applyBorder="1" applyAlignment="1">
      <alignment horizontal="center" vertical="center"/>
    </xf>
    <xf numFmtId="56" fontId="103" fillId="0" borderId="31" xfId="8" applyNumberFormat="1" applyFont="1" applyBorder="1" applyAlignment="1">
      <alignment horizontal="center" vertical="center"/>
    </xf>
    <xf numFmtId="38" fontId="109" fillId="0" borderId="165" xfId="9" applyFont="1" applyFill="1" applyBorder="1" applyAlignment="1">
      <alignment vertical="center" shrinkToFit="1"/>
    </xf>
    <xf numFmtId="38" fontId="111" fillId="0" borderId="68" xfId="9" applyFont="1" applyFill="1" applyBorder="1" applyAlignment="1">
      <alignment horizontal="right" vertical="center" shrinkToFit="1"/>
    </xf>
    <xf numFmtId="38" fontId="111" fillId="0" borderId="166" xfId="9" applyFont="1" applyFill="1" applyBorder="1" applyAlignment="1">
      <alignment horizontal="right" vertical="center" shrinkToFit="1"/>
    </xf>
    <xf numFmtId="38" fontId="111" fillId="0" borderId="7" xfId="9" applyFont="1" applyFill="1" applyBorder="1" applyAlignment="1">
      <alignment horizontal="right" vertical="center" shrinkToFit="1"/>
    </xf>
    <xf numFmtId="38" fontId="111" fillId="0" borderId="8" xfId="9" applyFont="1" applyFill="1" applyBorder="1" applyAlignment="1">
      <alignment horizontal="right" vertical="center" shrinkToFit="1"/>
    </xf>
    <xf numFmtId="38" fontId="111" fillId="0" borderId="2" xfId="9" applyFont="1" applyFill="1" applyBorder="1" applyAlignment="1">
      <alignment horizontal="right" vertical="center" shrinkToFit="1"/>
    </xf>
    <xf numFmtId="38" fontId="109" fillId="0" borderId="167" xfId="9" applyFont="1" applyFill="1" applyBorder="1" applyAlignment="1">
      <alignment vertical="center" shrinkToFit="1"/>
    </xf>
    <xf numFmtId="56" fontId="103" fillId="0" borderId="170" xfId="8" applyNumberFormat="1" applyFont="1" applyBorder="1" applyAlignment="1">
      <alignment horizontal="center" vertical="center"/>
    </xf>
    <xf numFmtId="56" fontId="103" fillId="0" borderId="171" xfId="8" applyNumberFormat="1" applyFont="1" applyBorder="1" applyAlignment="1">
      <alignment horizontal="center" vertical="center"/>
    </xf>
    <xf numFmtId="38" fontId="109" fillId="0" borderId="62" xfId="9" applyFont="1" applyBorder="1" applyAlignment="1">
      <alignment horizontal="right" vertical="center" shrinkToFit="1"/>
    </xf>
    <xf numFmtId="38" fontId="109" fillId="0" borderId="35" xfId="9" applyFont="1" applyBorder="1" applyAlignment="1">
      <alignment horizontal="right" vertical="center" shrinkToFit="1"/>
    </xf>
    <xf numFmtId="56" fontId="103" fillId="0" borderId="33" xfId="8" applyNumberFormat="1" applyFont="1" applyBorder="1" applyAlignment="1">
      <alignment horizontal="center" vertical="center"/>
    </xf>
    <xf numFmtId="56" fontId="103" fillId="0" borderId="173" xfId="8" applyNumberFormat="1" applyFont="1" applyBorder="1" applyAlignment="1">
      <alignment horizontal="center" vertical="center"/>
    </xf>
    <xf numFmtId="0" fontId="110" fillId="0" borderId="25" xfId="8" applyFont="1" applyBorder="1" applyAlignment="1" applyProtection="1">
      <alignment horizontal="right" vertical="center" shrinkToFit="1"/>
      <protection locked="0"/>
    </xf>
    <xf numFmtId="0" fontId="110" fillId="0" borderId="26" xfId="8" applyFont="1" applyBorder="1" applyAlignment="1" applyProtection="1">
      <alignment horizontal="right" vertical="center" shrinkToFit="1"/>
      <protection locked="0"/>
    </xf>
    <xf numFmtId="0" fontId="103" fillId="0" borderId="154" xfId="8" applyFont="1" applyBorder="1" applyAlignment="1">
      <alignment vertical="center" shrinkToFit="1"/>
    </xf>
    <xf numFmtId="38" fontId="103" fillId="0" borderId="174" xfId="8" applyNumberFormat="1" applyFont="1" applyBorder="1" applyAlignment="1">
      <alignment vertical="center" shrinkToFit="1"/>
    </xf>
    <xf numFmtId="38" fontId="103" fillId="0" borderId="175" xfId="8" applyNumberFormat="1" applyFont="1" applyBorder="1" applyAlignment="1">
      <alignment vertical="center" shrinkToFit="1"/>
    </xf>
    <xf numFmtId="38" fontId="103" fillId="0" borderId="176" xfId="8" applyNumberFormat="1" applyFont="1" applyBorder="1" applyAlignment="1">
      <alignment vertical="center" shrinkToFit="1"/>
    </xf>
    <xf numFmtId="38" fontId="103" fillId="0" borderId="153" xfId="8" applyNumberFormat="1" applyFont="1" applyBorder="1" applyAlignment="1">
      <alignment vertical="center" shrinkToFit="1"/>
    </xf>
    <xf numFmtId="38" fontId="109" fillId="0" borderId="70" xfId="9" applyFont="1" applyBorder="1" applyAlignment="1">
      <alignment horizontal="right" vertical="center" shrinkToFit="1"/>
    </xf>
    <xf numFmtId="0" fontId="110" fillId="0" borderId="28" xfId="8" applyFont="1" applyBorder="1" applyAlignment="1" applyProtection="1">
      <alignment horizontal="right" vertical="center" shrinkToFit="1"/>
      <protection locked="0"/>
    </xf>
    <xf numFmtId="38" fontId="111" fillId="0" borderId="72" xfId="9" applyFont="1" applyFill="1" applyBorder="1" applyAlignment="1">
      <alignment horizontal="right" vertical="center" shrinkToFit="1"/>
    </xf>
    <xf numFmtId="38" fontId="109" fillId="0" borderId="177" xfId="9" applyFont="1" applyFill="1" applyBorder="1" applyAlignment="1">
      <alignment vertical="center" shrinkToFit="1"/>
    </xf>
    <xf numFmtId="0" fontId="103" fillId="0" borderId="0" xfId="11" applyFont="1" applyAlignment="1">
      <alignment horizontal="center" vertical="center"/>
    </xf>
    <xf numFmtId="0" fontId="103" fillId="0" borderId="0" xfId="11" applyFont="1">
      <alignment vertical="center"/>
    </xf>
    <xf numFmtId="0" fontId="103" fillId="0" borderId="1" xfId="11" applyFont="1" applyBorder="1">
      <alignment vertical="center"/>
    </xf>
    <xf numFmtId="0" fontId="103" fillId="0" borderId="0" xfId="11" applyFont="1" applyAlignment="1">
      <alignment horizontal="right" vertical="center"/>
    </xf>
    <xf numFmtId="0" fontId="103" fillId="5" borderId="1" xfId="11" applyFont="1" applyFill="1" applyBorder="1">
      <alignment vertical="center"/>
    </xf>
    <xf numFmtId="38" fontId="104" fillId="0" borderId="0" xfId="12" applyFont="1" applyAlignment="1">
      <alignment vertical="center" shrinkToFit="1"/>
    </xf>
    <xf numFmtId="38" fontId="113" fillId="0" borderId="0" xfId="12" applyFont="1">
      <alignment vertical="center"/>
    </xf>
    <xf numFmtId="0" fontId="105" fillId="0" borderId="10" xfId="11" applyFont="1" applyBorder="1">
      <alignment vertical="center"/>
    </xf>
    <xf numFmtId="0" fontId="105" fillId="0" borderId="150" xfId="11" applyFont="1" applyBorder="1" applyAlignment="1">
      <alignment horizontal="center" vertical="center"/>
    </xf>
    <xf numFmtId="0" fontId="105" fillId="0" borderId="6" xfId="11" applyFont="1" applyBorder="1" applyAlignment="1">
      <alignment horizontal="center" vertical="center" wrapText="1"/>
    </xf>
    <xf numFmtId="0" fontId="105" fillId="0" borderId="4" xfId="11" applyFont="1" applyBorder="1" applyAlignment="1">
      <alignment horizontal="center" vertical="center" wrapText="1"/>
    </xf>
    <xf numFmtId="0" fontId="105" fillId="0" borderId="4" xfId="11" applyFont="1" applyBorder="1" applyAlignment="1">
      <alignment horizontal="center" vertical="center"/>
    </xf>
    <xf numFmtId="0" fontId="105" fillId="0" borderId="66" xfId="11" applyFont="1" applyBorder="1">
      <alignment vertical="center"/>
    </xf>
    <xf numFmtId="38" fontId="105" fillId="5" borderId="26" xfId="12" applyFont="1" applyFill="1" applyBorder="1">
      <alignment vertical="center"/>
    </xf>
    <xf numFmtId="0" fontId="105" fillId="0" borderId="6" xfId="11" applyFont="1" applyBorder="1">
      <alignment vertical="center"/>
    </xf>
    <xf numFmtId="38" fontId="105" fillId="0" borderId="4" xfId="12" applyFont="1" applyBorder="1">
      <alignment vertical="center"/>
    </xf>
    <xf numFmtId="38" fontId="106" fillId="0" borderId="4" xfId="12" applyFont="1" applyBorder="1">
      <alignment vertical="center"/>
    </xf>
    <xf numFmtId="56" fontId="103" fillId="0" borderId="0" xfId="11" applyNumberFormat="1" applyFont="1" applyAlignment="1">
      <alignment horizontal="center" vertical="center"/>
    </xf>
    <xf numFmtId="56" fontId="107" fillId="0" borderId="0" xfId="11" applyNumberFormat="1" applyFont="1" applyAlignment="1">
      <alignment horizontal="center" vertical="center"/>
    </xf>
    <xf numFmtId="0" fontId="106" fillId="0" borderId="155" xfId="11" applyFont="1" applyBorder="1">
      <alignment vertical="center"/>
    </xf>
    <xf numFmtId="0" fontId="108" fillId="0" borderId="0" xfId="11" applyFont="1">
      <alignment vertical="center"/>
    </xf>
    <xf numFmtId="38" fontId="105" fillId="5" borderId="28" xfId="12" applyFont="1" applyFill="1" applyBorder="1">
      <alignment vertical="center"/>
    </xf>
    <xf numFmtId="56" fontId="103" fillId="0" borderId="33" xfId="11" applyNumberFormat="1" applyFont="1" applyBorder="1" applyAlignment="1">
      <alignment horizontal="center" vertical="center"/>
    </xf>
    <xf numFmtId="56" fontId="103" fillId="0" borderId="31" xfId="11" applyNumberFormat="1" applyFont="1" applyBorder="1" applyAlignment="1">
      <alignment horizontal="center" vertical="center"/>
    </xf>
    <xf numFmtId="56" fontId="103" fillId="0" borderId="163" xfId="11" applyNumberFormat="1" applyFont="1" applyBorder="1" applyAlignment="1">
      <alignment horizontal="center" vertical="center"/>
    </xf>
    <xf numFmtId="56" fontId="103" fillId="0" borderId="173" xfId="11" applyNumberFormat="1" applyFont="1" applyBorder="1" applyAlignment="1">
      <alignment horizontal="center" vertical="center"/>
    </xf>
    <xf numFmtId="56" fontId="103" fillId="0" borderId="170" xfId="11" applyNumberFormat="1" applyFont="1" applyBorder="1" applyAlignment="1">
      <alignment horizontal="center" vertical="center"/>
    </xf>
    <xf numFmtId="56" fontId="103" fillId="0" borderId="179" xfId="11" applyNumberFormat="1" applyFont="1" applyBorder="1" applyAlignment="1">
      <alignment horizontal="center" vertical="center"/>
    </xf>
    <xf numFmtId="56" fontId="103" fillId="0" borderId="171" xfId="11" applyNumberFormat="1" applyFont="1" applyBorder="1" applyAlignment="1">
      <alignment horizontal="center" vertical="center"/>
    </xf>
    <xf numFmtId="38" fontId="109" fillId="0" borderId="62" xfId="12" applyFont="1" applyBorder="1" applyAlignment="1">
      <alignment horizontal="right" vertical="center"/>
    </xf>
    <xf numFmtId="38" fontId="111" fillId="0" borderId="8" xfId="12" applyFont="1" applyFill="1" applyBorder="1" applyAlignment="1">
      <alignment horizontal="right" vertical="center" shrinkToFit="1"/>
    </xf>
    <xf numFmtId="38" fontId="111" fillId="0" borderId="2" xfId="12" applyFont="1" applyFill="1" applyBorder="1" applyAlignment="1">
      <alignment horizontal="right" vertical="center" shrinkToFit="1"/>
    </xf>
    <xf numFmtId="38" fontId="109" fillId="0" borderId="182" xfId="12" applyFont="1" applyFill="1" applyBorder="1" applyAlignment="1">
      <alignment vertical="center" shrinkToFit="1"/>
    </xf>
    <xf numFmtId="0" fontId="103" fillId="5" borderId="7" xfId="11" applyFont="1" applyFill="1" applyBorder="1" applyAlignment="1">
      <alignment horizontal="center" vertical="center" shrinkToFit="1"/>
    </xf>
    <xf numFmtId="38" fontId="109" fillId="0" borderId="43" xfId="12" applyFont="1" applyFill="1" applyBorder="1" applyAlignment="1">
      <alignment vertical="center" shrinkToFit="1"/>
    </xf>
    <xf numFmtId="38" fontId="103" fillId="0" borderId="25" xfId="11" applyNumberFormat="1" applyFont="1" applyBorder="1" applyAlignment="1">
      <alignment vertical="center" shrinkToFit="1"/>
    </xf>
    <xf numFmtId="38" fontId="109" fillId="0" borderId="35" xfId="12" applyFont="1" applyBorder="1" applyAlignment="1">
      <alignment horizontal="right" vertical="center"/>
    </xf>
    <xf numFmtId="0" fontId="110" fillId="0" borderId="26" xfId="11" applyFont="1" applyBorder="1" applyAlignment="1" applyProtection="1">
      <alignment horizontal="right" vertical="center" shrinkToFit="1"/>
      <protection locked="0"/>
    </xf>
    <xf numFmtId="38" fontId="111" fillId="0" borderId="6" xfId="12" applyFont="1" applyFill="1" applyBorder="1" applyAlignment="1">
      <alignment horizontal="right" vertical="center" shrinkToFit="1"/>
    </xf>
    <xf numFmtId="38" fontId="111" fillId="0" borderId="4" xfId="12" applyFont="1" applyFill="1" applyBorder="1" applyAlignment="1">
      <alignment horizontal="right" vertical="center" shrinkToFit="1"/>
    </xf>
    <xf numFmtId="38" fontId="111" fillId="0" borderId="3" xfId="12" applyFont="1" applyFill="1" applyBorder="1" applyAlignment="1">
      <alignment horizontal="right" vertical="center" shrinkToFit="1"/>
    </xf>
    <xf numFmtId="0" fontId="103" fillId="5" borderId="4" xfId="11" applyFont="1" applyFill="1" applyBorder="1" applyAlignment="1">
      <alignment horizontal="center" vertical="center" shrinkToFit="1"/>
    </xf>
    <xf numFmtId="38" fontId="109" fillId="0" borderId="10" xfId="12" applyFont="1" applyFill="1" applyBorder="1" applyAlignment="1">
      <alignment vertical="center" shrinkToFit="1"/>
    </xf>
    <xf numFmtId="38" fontId="103" fillId="0" borderId="26" xfId="11" applyNumberFormat="1" applyFont="1" applyBorder="1" applyAlignment="1">
      <alignment vertical="center" shrinkToFit="1"/>
    </xf>
    <xf numFmtId="0" fontId="103" fillId="0" borderId="26" xfId="11" applyFont="1" applyBorder="1" applyAlignment="1">
      <alignment horizontal="left" vertical="center"/>
    </xf>
    <xf numFmtId="38" fontId="103" fillId="0" borderId="29" xfId="11" applyNumberFormat="1" applyFont="1" applyBorder="1" applyAlignment="1">
      <alignment vertical="center" shrinkToFit="1"/>
    </xf>
    <xf numFmtId="38" fontId="109" fillId="0" borderId="183" xfId="12" applyFont="1" applyBorder="1" applyAlignment="1">
      <alignment horizontal="right" vertical="center"/>
    </xf>
    <xf numFmtId="0" fontId="103" fillId="0" borderId="181" xfId="11" applyFont="1" applyBorder="1" applyAlignment="1">
      <alignment horizontal="left" vertical="center"/>
    </xf>
    <xf numFmtId="38" fontId="111" fillId="0" borderId="173" xfId="12" applyFont="1" applyFill="1" applyBorder="1" applyAlignment="1">
      <alignment horizontal="right" vertical="center" shrinkToFit="1"/>
    </xf>
    <xf numFmtId="38" fontId="111" fillId="0" borderId="170" xfId="12" applyFont="1" applyFill="1" applyBorder="1" applyAlignment="1">
      <alignment horizontal="right" vertical="center" shrinkToFit="1"/>
    </xf>
    <xf numFmtId="38" fontId="111" fillId="0" borderId="184" xfId="12" applyFont="1" applyFill="1" applyBorder="1" applyAlignment="1">
      <alignment horizontal="right" vertical="center" shrinkToFit="1"/>
    </xf>
    <xf numFmtId="38" fontId="109" fillId="0" borderId="185" xfId="12" applyFont="1" applyFill="1" applyBorder="1" applyAlignment="1">
      <alignment vertical="center" shrinkToFit="1"/>
    </xf>
    <xf numFmtId="0" fontId="103" fillId="5" borderId="170" xfId="11" applyFont="1" applyFill="1" applyBorder="1" applyAlignment="1">
      <alignment horizontal="center" vertical="center" shrinkToFit="1"/>
    </xf>
    <xf numFmtId="38" fontId="109" fillId="0" borderId="171" xfId="12" applyFont="1" applyFill="1" applyBorder="1" applyAlignment="1">
      <alignment vertical="center" shrinkToFit="1"/>
    </xf>
    <xf numFmtId="38" fontId="103" fillId="0" borderId="181" xfId="11" applyNumberFormat="1" applyFont="1" applyBorder="1" applyAlignment="1">
      <alignment vertical="center" shrinkToFit="1"/>
    </xf>
    <xf numFmtId="38" fontId="109" fillId="0" borderId="152" xfId="12" applyFont="1" applyBorder="1" applyAlignment="1">
      <alignment horizontal="right" vertical="center"/>
    </xf>
    <xf numFmtId="0" fontId="103" fillId="0" borderId="154" xfId="11" applyFont="1" applyBorder="1" applyAlignment="1">
      <alignment horizontal="left" vertical="center"/>
    </xf>
    <xf numFmtId="38" fontId="111" fillId="0" borderId="174" xfId="12" applyFont="1" applyFill="1" applyBorder="1" applyAlignment="1">
      <alignment horizontal="right" vertical="center" shrinkToFit="1"/>
    </xf>
    <xf numFmtId="38" fontId="111" fillId="0" borderId="175" xfId="12" applyFont="1" applyFill="1" applyBorder="1" applyAlignment="1">
      <alignment horizontal="right" vertical="center" shrinkToFit="1"/>
    </xf>
    <xf numFmtId="38" fontId="111" fillId="0" borderId="186" xfId="12" applyFont="1" applyFill="1" applyBorder="1" applyAlignment="1">
      <alignment horizontal="right" vertical="center" shrinkToFit="1"/>
    </xf>
    <xf numFmtId="38" fontId="109" fillId="0" borderId="187" xfId="12" applyFont="1" applyFill="1" applyBorder="1" applyAlignment="1">
      <alignment vertical="center" shrinkToFit="1"/>
    </xf>
    <xf numFmtId="0" fontId="103" fillId="5" borderId="175" xfId="11" applyFont="1" applyFill="1" applyBorder="1" applyAlignment="1">
      <alignment horizontal="center" vertical="center" shrinkToFit="1"/>
    </xf>
    <xf numFmtId="38" fontId="109" fillId="0" borderId="188" xfId="12" applyFont="1" applyFill="1" applyBorder="1" applyAlignment="1">
      <alignment vertical="center" shrinkToFit="1"/>
    </xf>
    <xf numFmtId="38" fontId="103" fillId="0" borderId="154" xfId="11" applyNumberFormat="1" applyFont="1" applyBorder="1" applyAlignment="1">
      <alignment vertical="center" shrinkToFit="1"/>
    </xf>
    <xf numFmtId="0" fontId="41"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48" fillId="0" borderId="0" xfId="0" applyFont="1" applyAlignment="1" applyProtection="1">
      <alignment horizontal="center" vertical="center" wrapText="1"/>
      <protection locked="0"/>
    </xf>
    <xf numFmtId="0" fontId="67" fillId="0" borderId="0" xfId="0" applyFont="1" applyAlignment="1" applyProtection="1">
      <alignment vertical="center"/>
      <protection locked="0"/>
    </xf>
    <xf numFmtId="0" fontId="42" fillId="0" borderId="0" xfId="0" applyFont="1" applyAlignment="1" applyProtection="1">
      <alignment horizontal="center" vertical="center" wrapText="1"/>
      <protection locked="0"/>
    </xf>
    <xf numFmtId="0" fontId="0" fillId="0" borderId="0" xfId="0" applyAlignment="1" applyProtection="1">
      <alignment vertical="center"/>
      <protection locked="0"/>
    </xf>
    <xf numFmtId="0" fontId="41" fillId="0" borderId="91" xfId="0" applyFont="1" applyBorder="1" applyAlignment="1" applyProtection="1">
      <alignment horizontal="right" vertical="center"/>
      <protection locked="0"/>
    </xf>
    <xf numFmtId="0" fontId="12" fillId="5" borderId="0" xfId="5" applyFont="1" applyFill="1" applyAlignment="1" applyProtection="1">
      <alignment horizontal="left" vertical="center" shrinkToFit="1"/>
      <protection locked="0"/>
    </xf>
    <xf numFmtId="0" fontId="0" fillId="0" borderId="2" xfId="0" applyBorder="1" applyAlignment="1" applyProtection="1">
      <alignment horizontal="center" vertical="center"/>
      <protection locked="0"/>
    </xf>
    <xf numFmtId="0" fontId="41" fillId="5" borderId="0" xfId="0" applyFont="1" applyFill="1" applyAlignment="1" applyProtection="1">
      <alignment horizontal="right" vertical="center"/>
      <protection locked="0"/>
    </xf>
    <xf numFmtId="38" fontId="42" fillId="0" borderId="0" xfId="0" applyNumberFormat="1" applyFont="1" applyAlignment="1" applyProtection="1">
      <alignment horizontal="center" vertical="center"/>
      <protection locked="0"/>
    </xf>
    <xf numFmtId="177" fontId="44" fillId="4" borderId="91" xfId="0" applyNumberFormat="1" applyFont="1" applyFill="1" applyBorder="1" applyAlignment="1">
      <alignment horizontal="center" vertical="center"/>
    </xf>
    <xf numFmtId="0" fontId="3" fillId="0" borderId="91" xfId="0" applyFont="1" applyBorder="1" applyAlignment="1">
      <alignment vertical="center"/>
    </xf>
    <xf numFmtId="0" fontId="48" fillId="0" borderId="34" xfId="0" applyFont="1" applyBorder="1" applyAlignment="1" applyProtection="1">
      <alignment horizontal="center" vertical="center"/>
      <protection locked="0"/>
    </xf>
    <xf numFmtId="0" fontId="28" fillId="0" borderId="19" xfId="0" applyFont="1" applyBorder="1" applyAlignment="1" applyProtection="1">
      <alignment vertical="center"/>
      <protection locked="0"/>
    </xf>
    <xf numFmtId="0" fontId="28" fillId="0" borderId="115" xfId="0" applyFont="1" applyBorder="1" applyAlignment="1" applyProtection="1">
      <alignment vertical="center"/>
      <protection locked="0"/>
    </xf>
    <xf numFmtId="0" fontId="48" fillId="0" borderId="112" xfId="0" applyFont="1" applyBorder="1" applyAlignment="1" applyProtection="1">
      <alignment horizontal="center" vertical="center"/>
      <protection locked="0"/>
    </xf>
    <xf numFmtId="0" fontId="28" fillId="0" borderId="5" xfId="0" applyFont="1" applyBorder="1" applyAlignment="1" applyProtection="1">
      <alignment vertical="center"/>
      <protection locked="0"/>
    </xf>
    <xf numFmtId="0" fontId="48" fillId="0" borderId="133" xfId="0" applyFont="1" applyBorder="1" applyAlignment="1" applyProtection="1">
      <alignment horizontal="center" vertical="center" shrinkToFit="1"/>
      <protection locked="0"/>
    </xf>
    <xf numFmtId="0" fontId="28" fillId="0" borderId="0" xfId="0" applyFont="1" applyAlignment="1" applyProtection="1">
      <alignment vertical="center" shrinkToFit="1"/>
      <protection locked="0"/>
    </xf>
    <xf numFmtId="0" fontId="28" fillId="0" borderId="57" xfId="0" applyFont="1" applyBorder="1" applyAlignment="1" applyProtection="1">
      <alignment vertical="center" shrinkToFit="1"/>
      <protection locked="0"/>
    </xf>
    <xf numFmtId="38" fontId="48" fillId="0" borderId="10" xfId="0" applyNumberFormat="1" applyFont="1" applyBorder="1" applyAlignment="1">
      <alignment horizontal="right" vertical="center" shrinkToFit="1"/>
    </xf>
    <xf numFmtId="38" fontId="48" fillId="0" borderId="3" xfId="0" applyNumberFormat="1" applyFont="1" applyBorder="1" applyAlignment="1">
      <alignment horizontal="right" vertical="center" shrinkToFit="1"/>
    </xf>
    <xf numFmtId="38" fontId="48" fillId="0" borderId="6" xfId="0" applyNumberFormat="1" applyFont="1" applyBorder="1" applyAlignment="1">
      <alignment horizontal="right" vertical="center" shrinkToFit="1"/>
    </xf>
    <xf numFmtId="38" fontId="48" fillId="0" borderId="134" xfId="0" applyNumberFormat="1" applyFont="1" applyBorder="1" applyAlignment="1">
      <alignment horizontal="right" vertical="center" shrinkToFit="1"/>
    </xf>
    <xf numFmtId="38" fontId="48" fillId="0" borderId="135" xfId="0" applyNumberFormat="1" applyFont="1" applyBorder="1" applyAlignment="1">
      <alignment horizontal="right" vertical="center" shrinkToFit="1"/>
    </xf>
    <xf numFmtId="177" fontId="48" fillId="4" borderId="91" xfId="0" applyNumberFormat="1" applyFont="1" applyFill="1" applyBorder="1" applyAlignment="1">
      <alignment horizontal="right" vertical="center" shrinkToFit="1"/>
    </xf>
    <xf numFmtId="0" fontId="28" fillId="0" borderId="91" xfId="0" applyFont="1" applyBorder="1" applyAlignment="1">
      <alignment vertical="center"/>
    </xf>
    <xf numFmtId="0" fontId="28" fillId="0" borderId="136" xfId="0" applyFont="1" applyBorder="1" applyAlignment="1">
      <alignment vertical="center"/>
    </xf>
    <xf numFmtId="0" fontId="48" fillId="0" borderId="35" xfId="0" applyFont="1" applyBorder="1" applyAlignment="1" applyProtection="1">
      <alignment horizontal="center" vertical="center" shrinkToFit="1"/>
      <protection locked="0"/>
    </xf>
    <xf numFmtId="0" fontId="28" fillId="0" borderId="3" xfId="0" applyFont="1" applyBorder="1" applyAlignment="1" applyProtection="1">
      <alignment vertical="center" shrinkToFit="1"/>
      <protection locked="0"/>
    </xf>
    <xf numFmtId="0" fontId="28" fillId="0" borderId="6" xfId="0" applyFont="1" applyBorder="1" applyAlignment="1" applyProtection="1">
      <alignment vertical="center" shrinkToFit="1"/>
      <protection locked="0"/>
    </xf>
    <xf numFmtId="177" fontId="48" fillId="4" borderId="113" xfId="0" applyNumberFormat="1" applyFont="1" applyFill="1" applyBorder="1" applyAlignment="1">
      <alignment horizontal="right" vertical="center" shrinkToFit="1"/>
    </xf>
    <xf numFmtId="0" fontId="28" fillId="0" borderId="113" xfId="0" applyFont="1" applyBorder="1" applyAlignment="1">
      <alignment vertical="center"/>
    </xf>
    <xf numFmtId="0" fontId="28" fillId="0" borderId="114" xfId="0" applyFont="1" applyBorder="1" applyAlignment="1">
      <alignment vertical="center"/>
    </xf>
    <xf numFmtId="0" fontId="64" fillId="0" borderId="77" xfId="0" applyFont="1" applyBorder="1" applyAlignment="1" applyProtection="1">
      <alignment horizontal="left" vertical="center" shrinkToFit="1"/>
      <protection locked="0"/>
    </xf>
    <xf numFmtId="0" fontId="64" fillId="0" borderId="113" xfId="0" applyFont="1" applyBorder="1" applyAlignment="1" applyProtection="1">
      <alignment horizontal="left" vertical="center" shrinkToFit="1"/>
      <protection locked="0"/>
    </xf>
    <xf numFmtId="0" fontId="64" fillId="0" borderId="116" xfId="0" applyFont="1" applyBorder="1" applyAlignment="1" applyProtection="1">
      <alignment horizontal="left" vertical="center" shrinkToFit="1"/>
      <protection locked="0"/>
    </xf>
    <xf numFmtId="0" fontId="63" fillId="0" borderId="0" xfId="0" applyFont="1" applyAlignment="1" applyProtection="1">
      <alignment horizontal="center"/>
      <protection locked="0"/>
    </xf>
    <xf numFmtId="177" fontId="48" fillId="4" borderId="112" xfId="0" applyNumberFormat="1" applyFont="1" applyFill="1" applyBorder="1" applyAlignment="1">
      <alignment horizontal="right" vertical="center" shrinkToFit="1"/>
    </xf>
    <xf numFmtId="0" fontId="28" fillId="0" borderId="19" xfId="0" applyFont="1" applyBorder="1" applyAlignment="1">
      <alignment vertical="center"/>
    </xf>
    <xf numFmtId="0" fontId="28" fillId="0" borderId="115" xfId="0" applyFont="1" applyBorder="1" applyAlignment="1">
      <alignment vertical="center"/>
    </xf>
    <xf numFmtId="0" fontId="28" fillId="0" borderId="5" xfId="0" applyFont="1" applyBorder="1" applyAlignment="1">
      <alignment vertical="center"/>
    </xf>
    <xf numFmtId="0" fontId="48" fillId="0" borderId="7" xfId="0" applyFont="1" applyBorder="1" applyAlignment="1" applyProtection="1">
      <alignment horizontal="center" vertical="center" shrinkToFit="1"/>
      <protection locked="0"/>
    </xf>
    <xf numFmtId="0" fontId="28" fillId="0" borderId="7" xfId="0" applyFont="1" applyBorder="1" applyAlignment="1" applyProtection="1">
      <alignment vertical="center" shrinkToFit="1"/>
      <protection locked="0"/>
    </xf>
    <xf numFmtId="38" fontId="48" fillId="0" borderId="31" xfId="0" applyNumberFormat="1" applyFont="1" applyBorder="1" applyAlignment="1" applyProtection="1">
      <alignment horizontal="center" vertical="center" shrinkToFit="1"/>
      <protection locked="0"/>
    </xf>
    <xf numFmtId="38" fontId="48" fillId="0" borderId="32" xfId="0" applyNumberFormat="1" applyFont="1" applyBorder="1" applyAlignment="1" applyProtection="1">
      <alignment horizontal="center" vertical="center" shrinkToFit="1"/>
      <protection locked="0"/>
    </xf>
    <xf numFmtId="38" fontId="48" fillId="0" borderId="33" xfId="0" applyNumberFormat="1" applyFont="1" applyBorder="1" applyAlignment="1" applyProtection="1">
      <alignment horizontal="center" vertical="center" shrinkToFit="1"/>
      <protection locked="0"/>
    </xf>
    <xf numFmtId="38" fontId="48" fillId="4" borderId="7" xfId="0" applyNumberFormat="1" applyFont="1" applyFill="1" applyBorder="1" applyAlignment="1" applyProtection="1">
      <alignment horizontal="right" vertical="center" shrinkToFit="1"/>
      <protection locked="0"/>
    </xf>
    <xf numFmtId="0" fontId="28" fillId="0" borderId="7" xfId="0" applyFont="1" applyBorder="1" applyAlignment="1" applyProtection="1">
      <alignment vertical="center"/>
      <protection locked="0"/>
    </xf>
    <xf numFmtId="0" fontId="47" fillId="2" borderId="117" xfId="0" applyFont="1" applyFill="1" applyBorder="1" applyAlignment="1" applyProtection="1">
      <alignment horizontal="center" vertical="center"/>
      <protection locked="0"/>
    </xf>
    <xf numFmtId="0" fontId="47" fillId="2" borderId="118" xfId="0" applyFont="1" applyFill="1" applyBorder="1" applyAlignment="1" applyProtection="1">
      <alignment horizontal="center" vertical="center"/>
      <protection locked="0"/>
    </xf>
    <xf numFmtId="0" fontId="27" fillId="0" borderId="119" xfId="0" applyFont="1" applyBorder="1" applyAlignment="1" applyProtection="1">
      <alignment vertical="center"/>
      <protection locked="0"/>
    </xf>
    <xf numFmtId="0" fontId="47" fillId="0" borderId="120" xfId="0" applyFont="1" applyBorder="1" applyAlignment="1" applyProtection="1">
      <alignment horizontal="center" vertical="center" wrapText="1"/>
      <protection locked="0"/>
    </xf>
    <xf numFmtId="0" fontId="47" fillId="0" borderId="121" xfId="0" applyFont="1" applyBorder="1" applyAlignment="1" applyProtection="1">
      <alignment horizontal="center" vertical="center" wrapText="1"/>
      <protection locked="0"/>
    </xf>
    <xf numFmtId="0" fontId="27" fillId="0" borderId="122" xfId="0" applyFont="1" applyBorder="1" applyAlignment="1" applyProtection="1">
      <alignment vertical="center"/>
      <protection locked="0"/>
    </xf>
    <xf numFmtId="0" fontId="82" fillId="0" borderId="120" xfId="0" applyFont="1" applyBorder="1" applyAlignment="1" applyProtection="1">
      <alignment horizontal="center" vertical="center" wrapText="1"/>
      <protection locked="0"/>
    </xf>
    <xf numFmtId="0" fontId="82" fillId="0" borderId="121" xfId="0" applyFont="1" applyBorder="1" applyAlignment="1" applyProtection="1">
      <alignment horizontal="center" vertical="center" wrapText="1"/>
      <protection locked="0"/>
    </xf>
    <xf numFmtId="0" fontId="34" fillId="0" borderId="122" xfId="0" applyFont="1" applyBorder="1" applyAlignment="1" applyProtection="1">
      <alignment vertical="center"/>
      <protection locked="0"/>
    </xf>
    <xf numFmtId="0" fontId="43" fillId="0" borderId="77" xfId="0" applyFont="1" applyBorder="1" applyAlignment="1" applyProtection="1">
      <alignment horizontal="center" vertical="center"/>
      <protection locked="0"/>
    </xf>
    <xf numFmtId="0" fontId="3" fillId="0" borderId="113" xfId="0" applyFont="1" applyBorder="1" applyAlignment="1" applyProtection="1">
      <alignment vertical="center"/>
      <protection locked="0"/>
    </xf>
    <xf numFmtId="0" fontId="3" fillId="0" borderId="116" xfId="0" applyFont="1" applyBorder="1" applyAlignment="1" applyProtection="1">
      <alignment vertical="center"/>
      <protection locked="0"/>
    </xf>
    <xf numFmtId="0" fontId="59" fillId="0" borderId="123" xfId="0" applyFont="1" applyBorder="1" applyAlignment="1" applyProtection="1">
      <alignment horizontal="left" wrapText="1" shrinkToFit="1"/>
      <protection locked="0"/>
    </xf>
    <xf numFmtId="0" fontId="82" fillId="0" borderId="124" xfId="0" applyFont="1" applyBorder="1" applyAlignment="1" applyProtection="1">
      <alignment horizontal="center" vertical="center" wrapText="1"/>
      <protection locked="0"/>
    </xf>
    <xf numFmtId="0" fontId="82" fillId="0" borderId="125" xfId="0" applyFont="1" applyBorder="1" applyAlignment="1" applyProtection="1">
      <alignment horizontal="center" vertical="center" wrapText="1"/>
      <protection locked="0"/>
    </xf>
    <xf numFmtId="0" fontId="34" fillId="0" borderId="126" xfId="0" applyFont="1" applyBorder="1" applyAlignment="1" applyProtection="1">
      <alignment vertical="center"/>
      <protection locked="0"/>
    </xf>
    <xf numFmtId="0" fontId="57" fillId="0" borderId="90" xfId="0" applyFont="1" applyBorder="1" applyAlignment="1" applyProtection="1">
      <alignment horizontal="center" vertical="center" shrinkToFit="1"/>
      <protection locked="0"/>
    </xf>
    <xf numFmtId="0" fontId="57" fillId="0" borderId="137" xfId="0" applyFont="1" applyBorder="1" applyAlignment="1" applyProtection="1">
      <alignment horizontal="center" vertical="center" shrinkToFit="1"/>
      <protection locked="0"/>
    </xf>
    <xf numFmtId="0" fontId="57" fillId="0" borderId="0" xfId="0" applyFont="1" applyAlignment="1" applyProtection="1">
      <alignment horizontal="center" vertical="center" shrinkToFit="1"/>
      <protection locked="0"/>
    </xf>
    <xf numFmtId="0" fontId="57" fillId="0" borderId="41" xfId="0" applyFont="1" applyBorder="1" applyAlignment="1" applyProtection="1">
      <alignment horizontal="center" vertical="center" shrinkToFit="1"/>
      <protection locked="0"/>
    </xf>
    <xf numFmtId="0" fontId="47" fillId="0" borderId="36" xfId="0" applyFont="1" applyBorder="1" applyAlignment="1" applyProtection="1">
      <alignment horizontal="center" vertical="center" wrapText="1"/>
      <protection locked="0"/>
    </xf>
    <xf numFmtId="0" fontId="47" fillId="0" borderId="37" xfId="0" applyFont="1" applyBorder="1" applyAlignment="1" applyProtection="1">
      <alignment horizontal="center" vertical="center" wrapText="1"/>
      <protection locked="0"/>
    </xf>
    <xf numFmtId="0" fontId="27" fillId="0" borderId="127" xfId="0" applyFont="1" applyBorder="1" applyAlignment="1" applyProtection="1">
      <alignment vertical="center"/>
      <protection locked="0"/>
    </xf>
    <xf numFmtId="3" fontId="50" fillId="0" borderId="128" xfId="0" applyNumberFormat="1" applyFont="1" applyBorder="1" applyAlignment="1">
      <alignment horizontal="center" vertical="center" shrinkToFit="1"/>
    </xf>
    <xf numFmtId="3" fontId="50" fillId="0" borderId="129" xfId="0" applyNumberFormat="1" applyFont="1" applyBorder="1" applyAlignment="1">
      <alignment horizontal="center" vertical="center" shrinkToFit="1"/>
    </xf>
    <xf numFmtId="3" fontId="50" fillId="0" borderId="131" xfId="0" applyNumberFormat="1" applyFont="1" applyBorder="1" applyAlignment="1">
      <alignment horizontal="center" vertical="center" shrinkToFit="1"/>
    </xf>
    <xf numFmtId="0" fontId="78" fillId="0" borderId="0" xfId="0" applyFont="1" applyAlignment="1" applyProtection="1">
      <alignment horizontal="distributed" vertical="distributed" shrinkToFit="1"/>
      <protection locked="0"/>
    </xf>
    <xf numFmtId="38" fontId="57" fillId="0" borderId="4" xfId="0" applyNumberFormat="1" applyFont="1" applyBorder="1" applyAlignment="1">
      <alignment horizontal="right" vertical="center" shrinkToFit="1"/>
    </xf>
    <xf numFmtId="0" fontId="53" fillId="0" borderId="4" xfId="0" applyFont="1" applyBorder="1" applyAlignment="1" applyProtection="1">
      <alignment horizontal="center" vertical="center"/>
      <protection locked="0"/>
    </xf>
    <xf numFmtId="3" fontId="57" fillId="0" borderId="4" xfId="0" applyNumberFormat="1" applyFont="1" applyBorder="1" applyAlignment="1">
      <alignment horizontal="right" vertical="center" shrinkToFit="1"/>
    </xf>
    <xf numFmtId="0" fontId="52" fillId="0" borderId="10" xfId="5" applyFont="1" applyBorder="1" applyAlignment="1">
      <alignment horizontal="center" vertical="center" shrinkToFit="1"/>
    </xf>
    <xf numFmtId="0" fontId="52" fillId="0" borderId="6" xfId="5" applyFont="1" applyBorder="1" applyAlignment="1">
      <alignment horizontal="center" vertical="center" shrinkToFit="1"/>
    </xf>
    <xf numFmtId="0" fontId="52" fillId="0" borderId="14" xfId="5" applyFont="1" applyBorder="1" applyAlignment="1">
      <alignment horizontal="center" vertical="center" shrinkToFit="1"/>
    </xf>
    <xf numFmtId="0" fontId="52" fillId="0" borderId="7" xfId="5" applyFont="1" applyBorder="1" applyAlignment="1">
      <alignment horizontal="center" vertical="center" shrinkToFit="1"/>
    </xf>
    <xf numFmtId="0" fontId="52" fillId="0" borderId="3" xfId="5" applyFont="1" applyBorder="1" applyAlignment="1">
      <alignment horizontal="center" vertical="center" shrinkToFit="1"/>
    </xf>
    <xf numFmtId="181" fontId="70" fillId="0" borderId="31" xfId="5" applyNumberFormat="1" applyFont="1" applyBorder="1" applyAlignment="1" applyProtection="1">
      <alignment horizontal="center" vertical="center"/>
      <protection locked="0"/>
    </xf>
    <xf numFmtId="181" fontId="70" fillId="0" borderId="32" xfId="5" applyNumberFormat="1" applyFont="1" applyBorder="1" applyAlignment="1" applyProtection="1">
      <alignment horizontal="center" vertical="center"/>
      <protection locked="0"/>
    </xf>
    <xf numFmtId="181" fontId="70" fillId="0" borderId="33" xfId="5" applyNumberFormat="1" applyFont="1" applyBorder="1" applyAlignment="1" applyProtection="1">
      <alignment horizontal="center" vertical="center"/>
      <protection locked="0"/>
    </xf>
    <xf numFmtId="178" fontId="83" fillId="0" borderId="10" xfId="5" applyNumberFormat="1" applyFont="1" applyBorder="1" applyAlignment="1">
      <alignment horizontal="right" vertical="center"/>
    </xf>
    <xf numFmtId="178" fontId="83" fillId="0" borderId="6" xfId="5" applyNumberFormat="1" applyFont="1" applyBorder="1" applyAlignment="1">
      <alignment horizontal="right" vertical="center"/>
    </xf>
    <xf numFmtId="0" fontId="10" fillId="0" borderId="0" xfId="5" applyFont="1" applyAlignment="1">
      <alignment horizontal="center" vertical="center"/>
    </xf>
    <xf numFmtId="0" fontId="12" fillId="0" borderId="0" xfId="5" applyFont="1" applyAlignment="1">
      <alignment horizontal="center" vertical="center" wrapText="1"/>
    </xf>
    <xf numFmtId="58" fontId="30" fillId="0" borderId="0" xfId="5" applyNumberFormat="1" applyFont="1" applyAlignment="1" applyProtection="1">
      <alignment horizontal="center" vertical="center"/>
      <protection locked="0"/>
    </xf>
    <xf numFmtId="0" fontId="12" fillId="0" borderId="0" xfId="5" applyFont="1" applyAlignment="1" applyProtection="1">
      <alignment horizontal="left" vertical="center" shrinkToFit="1"/>
      <protection locked="0"/>
    </xf>
    <xf numFmtId="0" fontId="12" fillId="0" borderId="0" xfId="5" applyFont="1" applyAlignment="1" applyProtection="1">
      <alignment horizontal="center" vertical="center"/>
      <protection locked="0"/>
    </xf>
    <xf numFmtId="0" fontId="53" fillId="0" borderId="2" xfId="0" applyFont="1" applyBorder="1" applyAlignment="1" applyProtection="1">
      <alignment horizontal="center"/>
      <protection locked="0"/>
    </xf>
    <xf numFmtId="0" fontId="12" fillId="5" borderId="0" xfId="5" applyFont="1" applyFill="1" applyAlignment="1" applyProtection="1">
      <alignment horizontal="left" vertical="center"/>
      <protection locked="0"/>
    </xf>
    <xf numFmtId="0" fontId="78" fillId="0" borderId="0" xfId="0" applyFont="1" applyAlignment="1">
      <alignment horizontal="distributed" vertical="distributed" shrinkToFit="1"/>
    </xf>
    <xf numFmtId="3" fontId="57" fillId="4" borderId="128" xfId="0" applyNumberFormat="1" applyFont="1" applyFill="1" applyBorder="1" applyAlignment="1">
      <alignment horizontal="center" vertical="center" shrinkToFit="1"/>
    </xf>
    <xf numFmtId="3" fontId="57" fillId="4" borderId="129" xfId="0" applyNumberFormat="1" applyFont="1" applyFill="1" applyBorder="1" applyAlignment="1">
      <alignment horizontal="center" vertical="center" shrinkToFit="1"/>
    </xf>
    <xf numFmtId="3" fontId="57" fillId="4" borderId="130" xfId="0" applyNumberFormat="1" applyFont="1" applyFill="1" applyBorder="1" applyAlignment="1">
      <alignment horizontal="center" vertical="center" shrinkToFit="1"/>
    </xf>
    <xf numFmtId="3" fontId="57" fillId="4" borderId="101" xfId="0" applyNumberFormat="1" applyFont="1" applyFill="1" applyBorder="1" applyAlignment="1">
      <alignment horizontal="right" vertical="center" shrinkToFit="1"/>
    </xf>
    <xf numFmtId="3" fontId="57" fillId="4" borderId="84" xfId="0" applyNumberFormat="1" applyFont="1" applyFill="1" applyBorder="1" applyAlignment="1">
      <alignment horizontal="right" vertical="center" shrinkToFit="1"/>
    </xf>
    <xf numFmtId="3" fontId="50" fillId="4" borderId="128" xfId="0" applyNumberFormat="1" applyFont="1" applyFill="1" applyBorder="1" applyAlignment="1">
      <alignment horizontal="center" vertical="center" shrinkToFit="1"/>
    </xf>
    <xf numFmtId="3" fontId="50" fillId="4" borderId="131" xfId="0" applyNumberFormat="1" applyFont="1" applyFill="1" applyBorder="1" applyAlignment="1">
      <alignment horizontal="center" vertical="center" shrinkToFit="1"/>
    </xf>
    <xf numFmtId="0" fontId="85" fillId="0" borderId="36" xfId="0" applyFont="1" applyBorder="1" applyAlignment="1">
      <alignment horizontal="center" vertical="center" wrapText="1"/>
    </xf>
    <xf numFmtId="0" fontId="85" fillId="0" borderId="37" xfId="0" applyFont="1" applyBorder="1" applyAlignment="1">
      <alignment horizontal="center" vertical="center" wrapText="1"/>
    </xf>
    <xf numFmtId="0" fontId="6" fillId="0" borderId="127" xfId="0" applyFont="1" applyBorder="1" applyAlignment="1">
      <alignment vertical="center"/>
    </xf>
    <xf numFmtId="0" fontId="85" fillId="0" borderId="142" xfId="0" applyFont="1" applyBorder="1" applyAlignment="1">
      <alignment horizontal="center" vertical="center" wrapText="1"/>
    </xf>
    <xf numFmtId="0" fontId="57" fillId="0" borderId="143" xfId="0" applyFont="1" applyBorder="1" applyAlignment="1">
      <alignment horizontal="center" vertical="center" shrinkToFit="1"/>
    </xf>
    <xf numFmtId="0" fontId="57" fillId="0" borderId="147" xfId="0" applyFont="1" applyBorder="1" applyAlignment="1">
      <alignment horizontal="center" vertical="center" shrinkToFit="1"/>
    </xf>
    <xf numFmtId="0" fontId="57" fillId="0" borderId="159" xfId="0" applyFont="1" applyBorder="1" applyAlignment="1">
      <alignment horizontal="center" vertical="center" shrinkToFit="1"/>
    </xf>
    <xf numFmtId="0" fontId="57" fillId="0" borderId="160" xfId="0" applyFont="1" applyBorder="1" applyAlignment="1">
      <alignment horizontal="center" vertical="center" shrinkToFit="1"/>
    </xf>
    <xf numFmtId="0" fontId="57" fillId="0" borderId="42" xfId="0" applyFont="1" applyBorder="1" applyAlignment="1">
      <alignment horizontal="center" vertical="center" shrinkToFit="1"/>
    </xf>
    <xf numFmtId="0" fontId="57" fillId="0" borderId="148" xfId="0" applyFont="1" applyBorder="1" applyAlignment="1">
      <alignment horizontal="center" vertical="center" shrinkToFit="1"/>
    </xf>
    <xf numFmtId="3" fontId="57" fillId="4" borderId="128" xfId="0" applyNumberFormat="1" applyFont="1" applyFill="1" applyBorder="1" applyAlignment="1">
      <alignment horizontal="center" vertical="center"/>
    </xf>
    <xf numFmtId="3" fontId="57" fillId="4" borderId="129" xfId="0" applyNumberFormat="1" applyFont="1" applyFill="1" applyBorder="1" applyAlignment="1">
      <alignment horizontal="center" vertical="center"/>
    </xf>
    <xf numFmtId="0" fontId="0" fillId="0" borderId="130" xfId="0" applyBorder="1" applyAlignment="1">
      <alignment horizontal="center" vertical="center"/>
    </xf>
    <xf numFmtId="0" fontId="57" fillId="0" borderId="158" xfId="0" applyFont="1" applyBorder="1" applyAlignment="1">
      <alignment horizontal="center" vertical="center" shrinkToFit="1"/>
    </xf>
    <xf numFmtId="0" fontId="57" fillId="0" borderId="140" xfId="0" applyFont="1" applyBorder="1" applyAlignment="1">
      <alignment horizontal="center" vertical="center" shrinkToFit="1"/>
    </xf>
    <xf numFmtId="0" fontId="59" fillId="0" borderId="123" xfId="0" applyFont="1" applyBorder="1" applyAlignment="1" applyProtection="1">
      <alignment horizontal="left" shrinkToFit="1"/>
      <protection locked="0"/>
    </xf>
    <xf numFmtId="0" fontId="84" fillId="2" borderId="117" xfId="0" applyFont="1" applyFill="1" applyBorder="1" applyAlignment="1">
      <alignment horizontal="center" vertical="center"/>
    </xf>
    <xf numFmtId="0" fontId="84" fillId="2" borderId="118" xfId="0" applyFont="1" applyFill="1" applyBorder="1" applyAlignment="1">
      <alignment horizontal="center" vertical="center"/>
    </xf>
    <xf numFmtId="0" fontId="6" fillId="0" borderId="119" xfId="0" applyFont="1" applyBorder="1" applyAlignment="1">
      <alignment vertical="center"/>
    </xf>
    <xf numFmtId="0" fontId="85" fillId="0" borderId="120" xfId="0" applyFont="1" applyBorder="1" applyAlignment="1">
      <alignment horizontal="center" vertical="center" wrapText="1"/>
    </xf>
    <xf numFmtId="0" fontId="85" fillId="0" borderId="121" xfId="0" applyFont="1" applyBorder="1" applyAlignment="1">
      <alignment horizontal="center" vertical="center" wrapText="1"/>
    </xf>
    <xf numFmtId="0" fontId="6" fillId="0" borderId="122" xfId="0" applyFont="1" applyBorder="1" applyAlignment="1">
      <alignment vertical="center"/>
    </xf>
    <xf numFmtId="0" fontId="82" fillId="0" borderId="120" xfId="0" applyFont="1" applyBorder="1" applyAlignment="1">
      <alignment horizontal="center" vertical="center" wrapText="1"/>
    </xf>
    <xf numFmtId="0" fontId="82" fillId="0" borderId="121" xfId="0" applyFont="1" applyBorder="1" applyAlignment="1">
      <alignment horizontal="center" vertical="center" wrapText="1"/>
    </xf>
    <xf numFmtId="0" fontId="34" fillId="0" borderId="122" xfId="0" applyFont="1" applyBorder="1" applyAlignment="1">
      <alignment vertical="center"/>
    </xf>
    <xf numFmtId="0" fontId="82" fillId="0" borderId="124" xfId="0" applyFont="1" applyBorder="1" applyAlignment="1">
      <alignment horizontal="center" vertical="center" wrapText="1"/>
    </xf>
    <xf numFmtId="0" fontId="82" fillId="0" borderId="125" xfId="0" applyFont="1" applyBorder="1" applyAlignment="1">
      <alignment horizontal="center" vertical="center" wrapText="1"/>
    </xf>
    <xf numFmtId="0" fontId="34" fillId="0" borderId="126" xfId="0" applyFont="1" applyBorder="1" applyAlignment="1">
      <alignment vertical="center"/>
    </xf>
    <xf numFmtId="0" fontId="67" fillId="0" borderId="4" xfId="6" applyFont="1" applyBorder="1" applyAlignment="1">
      <alignment horizontal="center" vertical="center"/>
    </xf>
    <xf numFmtId="3" fontId="97" fillId="3" borderId="34" xfId="6" applyNumberFormat="1" applyFont="1" applyFill="1" applyBorder="1" applyAlignment="1">
      <alignment horizontal="right" vertical="center" shrinkToFit="1"/>
    </xf>
    <xf numFmtId="3" fontId="97" fillId="3" borderId="5" xfId="6" applyNumberFormat="1" applyFont="1" applyFill="1" applyBorder="1" applyAlignment="1">
      <alignment horizontal="right" vertical="center" shrinkToFit="1"/>
    </xf>
    <xf numFmtId="0" fontId="68" fillId="0" borderId="0" xfId="6" applyFont="1" applyAlignment="1">
      <alignment horizontal="center" vertical="center"/>
    </xf>
    <xf numFmtId="0" fontId="98" fillId="0" borderId="0" xfId="6" applyFont="1" applyAlignment="1" applyProtection="1">
      <alignment horizontal="center" vertical="center" wrapText="1"/>
      <protection locked="0"/>
    </xf>
    <xf numFmtId="0" fontId="67" fillId="0" borderId="0" xfId="6" applyFont="1" applyProtection="1">
      <protection locked="0"/>
    </xf>
    <xf numFmtId="0" fontId="48" fillId="0" borderId="4" xfId="6" applyFont="1" applyBorder="1" applyAlignment="1" applyProtection="1">
      <alignment horizontal="center" vertical="center"/>
      <protection locked="0"/>
    </xf>
    <xf numFmtId="0" fontId="47" fillId="2" borderId="4" xfId="0" applyFont="1" applyFill="1" applyBorder="1" applyAlignment="1">
      <alignment horizontal="center" vertical="center"/>
    </xf>
    <xf numFmtId="0" fontId="27" fillId="0" borderId="4" xfId="0" applyFont="1" applyBorder="1" applyAlignment="1">
      <alignment vertical="center"/>
    </xf>
    <xf numFmtId="0" fontId="47" fillId="0" borderId="4" xfId="0" applyFont="1" applyBorder="1" applyAlignment="1">
      <alignment horizontal="center" vertical="center" wrapText="1"/>
    </xf>
    <xf numFmtId="0" fontId="48" fillId="0" borderId="4" xfId="6" applyFont="1" applyBorder="1" applyAlignment="1">
      <alignment horizontal="center" vertical="center"/>
    </xf>
    <xf numFmtId="0" fontId="28" fillId="0" borderId="4" xfId="6" applyFont="1" applyBorder="1"/>
    <xf numFmtId="0" fontId="41" fillId="0" borderId="10" xfId="6" applyFont="1" applyBorder="1" applyAlignment="1">
      <alignment horizontal="center" vertical="center" wrapText="1"/>
    </xf>
    <xf numFmtId="0" fontId="41" fillId="0" borderId="10" xfId="6" applyFont="1" applyBorder="1" applyAlignment="1">
      <alignment horizontal="center" vertical="center"/>
    </xf>
    <xf numFmtId="0" fontId="48" fillId="3" borderId="150" xfId="6" applyFont="1" applyFill="1" applyBorder="1" applyAlignment="1">
      <alignment horizontal="center" vertical="center"/>
    </xf>
    <xf numFmtId="0" fontId="28" fillId="3" borderId="26" xfId="6" applyFont="1" applyFill="1" applyBorder="1"/>
    <xf numFmtId="0" fontId="48" fillId="0" borderId="6" xfId="6" applyFont="1" applyBorder="1" applyAlignment="1">
      <alignment horizontal="center" vertical="center" shrinkToFit="1"/>
    </xf>
    <xf numFmtId="0" fontId="28" fillId="0" borderId="6" xfId="6" applyFont="1" applyBorder="1"/>
    <xf numFmtId="0" fontId="10" fillId="0" borderId="2" xfId="5" applyFont="1" applyBorder="1" applyAlignment="1" applyProtection="1">
      <alignment horizontal="center" vertical="center"/>
      <protection locked="0"/>
    </xf>
    <xf numFmtId="0" fontId="12" fillId="0" borderId="0" xfId="7" applyFont="1" applyAlignment="1" applyProtection="1">
      <alignment horizontal="left" vertical="center"/>
      <protection locked="0"/>
    </xf>
    <xf numFmtId="0" fontId="13" fillId="0" borderId="0" xfId="7" applyFont="1" applyAlignment="1" applyProtection="1">
      <alignment horizontal="center" vertical="center"/>
      <protection locked="0"/>
    </xf>
    <xf numFmtId="0" fontId="12" fillId="0" borderId="2" xfId="7" quotePrefix="1" applyFont="1" applyBorder="1" applyAlignment="1">
      <alignment horizontal="center" vertical="center"/>
    </xf>
    <xf numFmtId="0" fontId="4" fillId="0" borderId="54" xfId="7" applyFont="1" applyBorder="1" applyAlignment="1" applyProtection="1">
      <alignment horizontal="center" vertical="center"/>
      <protection locked="0"/>
    </xf>
    <xf numFmtId="0" fontId="4" fillId="0" borderId="55" xfId="7" applyFont="1" applyBorder="1" applyAlignment="1" applyProtection="1">
      <alignment horizontal="center" vertical="center"/>
      <protection locked="0"/>
    </xf>
    <xf numFmtId="0" fontId="4" fillId="0" borderId="56" xfId="7" applyFont="1" applyBorder="1" applyAlignment="1" applyProtection="1">
      <alignment horizontal="center" vertical="center"/>
      <protection locked="0"/>
    </xf>
    <xf numFmtId="0" fontId="4" fillId="0" borderId="57" xfId="7" applyFont="1" applyBorder="1" applyAlignment="1" applyProtection="1">
      <alignment horizontal="center" vertical="center"/>
      <protection locked="0"/>
    </xf>
    <xf numFmtId="0" fontId="4" fillId="0" borderId="51" xfId="7" applyFont="1" applyBorder="1" applyAlignment="1" applyProtection="1">
      <alignment horizontal="center" vertical="center"/>
      <protection locked="0"/>
    </xf>
    <xf numFmtId="0" fontId="4" fillId="0" borderId="8" xfId="7" applyFont="1" applyBorder="1" applyAlignment="1" applyProtection="1">
      <alignment horizontal="center" vertical="center"/>
      <protection locked="0"/>
    </xf>
    <xf numFmtId="56" fontId="4" fillId="0" borderId="10" xfId="7" applyNumberFormat="1" applyFont="1" applyBorder="1" applyAlignment="1" applyProtection="1">
      <alignment horizontal="right" vertical="center"/>
      <protection locked="0"/>
    </xf>
    <xf numFmtId="0" fontId="4" fillId="0" borderId="6" xfId="7" applyFont="1" applyBorder="1" applyAlignment="1" applyProtection="1">
      <alignment horizontal="right" vertical="center"/>
      <protection locked="0"/>
    </xf>
    <xf numFmtId="0" fontId="4" fillId="0" borderId="43" xfId="7" applyFont="1" applyBorder="1" applyAlignment="1">
      <alignment horizontal="center" vertical="center"/>
    </xf>
    <xf numFmtId="0" fontId="15" fillId="0" borderId="2" xfId="7" applyBorder="1" applyAlignment="1">
      <alignment horizontal="center" vertical="center"/>
    </xf>
    <xf numFmtId="0" fontId="4" fillId="0" borderId="49" xfId="7" applyFont="1" applyBorder="1" applyAlignment="1">
      <alignment horizontal="center" vertical="center"/>
    </xf>
    <xf numFmtId="0" fontId="4" fillId="0" borderId="50" xfId="7" applyFont="1" applyBorder="1" applyAlignment="1">
      <alignment horizontal="center" vertical="center"/>
    </xf>
    <xf numFmtId="0" fontId="4" fillId="0" borderId="58" xfId="7" applyFont="1" applyBorder="1" applyAlignment="1">
      <alignment horizontal="center" vertical="center"/>
    </xf>
    <xf numFmtId="0" fontId="15" fillId="0" borderId="8" xfId="7" applyBorder="1" applyAlignment="1">
      <alignment horizontal="center" vertical="center"/>
    </xf>
    <xf numFmtId="0" fontId="4" fillId="0" borderId="4" xfId="7" applyFont="1" applyBorder="1" applyAlignment="1">
      <alignment horizontal="center" vertical="center"/>
    </xf>
    <xf numFmtId="0" fontId="4" fillId="0" borderId="4" xfId="7" applyFont="1" applyBorder="1" applyAlignment="1">
      <alignment horizontal="center" vertical="center" shrinkToFit="1"/>
    </xf>
    <xf numFmtId="0" fontId="4" fillId="6" borderId="49" xfId="7" applyFont="1" applyFill="1" applyBorder="1" applyAlignment="1" applyProtection="1">
      <alignment horizontal="center" vertical="center" shrinkToFit="1"/>
      <protection locked="0"/>
    </xf>
    <xf numFmtId="0" fontId="4" fillId="6" borderId="50" xfId="7" applyFont="1" applyFill="1" applyBorder="1" applyAlignment="1" applyProtection="1">
      <alignment horizontal="center" vertical="center" shrinkToFit="1"/>
      <protection locked="0"/>
    </xf>
    <xf numFmtId="0" fontId="4" fillId="7" borderId="54" xfId="7" applyFont="1" applyFill="1" applyBorder="1" applyAlignment="1">
      <alignment horizontal="center" vertical="center"/>
    </xf>
    <xf numFmtId="0" fontId="4" fillId="7" borderId="55" xfId="7" applyFont="1" applyFill="1" applyBorder="1" applyAlignment="1">
      <alignment horizontal="center" vertical="center"/>
    </xf>
    <xf numFmtId="0" fontId="4" fillId="0" borderId="14" xfId="7" applyFont="1" applyBorder="1">
      <alignment vertical="center"/>
    </xf>
    <xf numFmtId="0" fontId="4" fillId="0" borderId="7" xfId="7" applyFont="1" applyBorder="1">
      <alignment vertical="center"/>
    </xf>
    <xf numFmtId="177" fontId="4" fillId="0" borderId="14" xfId="7" applyNumberFormat="1" applyFont="1" applyBorder="1" applyAlignment="1" applyProtection="1">
      <alignment horizontal="center" vertical="center" shrinkToFit="1"/>
      <protection locked="0"/>
    </xf>
    <xf numFmtId="177" fontId="23" fillId="0" borderId="7" xfId="7" applyNumberFormat="1" applyFont="1" applyBorder="1" applyAlignment="1" applyProtection="1">
      <alignment horizontal="center" vertical="center" shrinkToFit="1"/>
      <protection locked="0"/>
    </xf>
    <xf numFmtId="177" fontId="4" fillId="0" borderId="14" xfId="7" applyNumberFormat="1" applyFont="1" applyBorder="1" applyAlignment="1" applyProtection="1">
      <alignment horizontal="center" vertical="center"/>
      <protection locked="0"/>
    </xf>
    <xf numFmtId="177" fontId="4" fillId="0" borderId="7" xfId="7" applyNumberFormat="1" applyFont="1" applyBorder="1" applyAlignment="1" applyProtection="1">
      <alignment horizontal="center" vertical="center"/>
      <protection locked="0"/>
    </xf>
    <xf numFmtId="0" fontId="4" fillId="6" borderId="52" xfId="7" applyFont="1" applyFill="1" applyBorder="1" applyAlignment="1" applyProtection="1">
      <alignment horizontal="center" vertical="center"/>
      <protection locked="0"/>
    </xf>
    <xf numFmtId="0" fontId="4" fillId="6" borderId="53" xfId="7" applyFont="1" applyFill="1" applyBorder="1" applyAlignment="1" applyProtection="1">
      <alignment horizontal="center" vertical="center"/>
      <protection locked="0"/>
    </xf>
    <xf numFmtId="0" fontId="4" fillId="0" borderId="51" xfId="7" applyFont="1" applyBorder="1" applyAlignment="1">
      <alignment horizontal="center" vertical="center"/>
    </xf>
    <xf numFmtId="0" fontId="4" fillId="0" borderId="8" xfId="7" applyFont="1" applyBorder="1" applyAlignment="1">
      <alignment horizontal="center" vertical="center"/>
    </xf>
    <xf numFmtId="0" fontId="4" fillId="0" borderId="49" xfId="7" applyFont="1" applyBorder="1" applyAlignment="1" applyProtection="1">
      <alignment horizontal="center" vertical="center"/>
      <protection locked="0"/>
    </xf>
    <xf numFmtId="0" fontId="4" fillId="0" borderId="50" xfId="7" applyFont="1" applyBorder="1" applyAlignment="1" applyProtection="1">
      <alignment horizontal="center" vertical="center"/>
      <protection locked="0"/>
    </xf>
    <xf numFmtId="0" fontId="4" fillId="0" borderId="52" xfId="7" applyFont="1" applyBorder="1" applyAlignment="1" applyProtection="1">
      <alignment horizontal="center" vertical="center"/>
      <protection locked="0"/>
    </xf>
    <xf numFmtId="0" fontId="4" fillId="0" borderId="53" xfId="7" applyFont="1" applyBorder="1" applyAlignment="1" applyProtection="1">
      <alignment horizontal="center" vertical="center"/>
      <protection locked="0"/>
    </xf>
    <xf numFmtId="0" fontId="4" fillId="0" borderId="48" xfId="7" applyFont="1" applyBorder="1">
      <alignment vertical="center"/>
    </xf>
    <xf numFmtId="0" fontId="21" fillId="0" borderId="0" xfId="7" applyFont="1" applyAlignment="1">
      <alignment horizontal="left" vertical="center" shrinkToFit="1"/>
    </xf>
    <xf numFmtId="0" fontId="4" fillId="7" borderId="44" xfId="7" applyFont="1" applyFill="1" applyBorder="1" applyAlignment="1">
      <alignment horizontal="center" vertical="center"/>
    </xf>
    <xf numFmtId="0" fontId="4" fillId="7" borderId="45" xfId="7" applyFont="1" applyFill="1" applyBorder="1" applyAlignment="1">
      <alignment horizontal="center" vertical="center"/>
    </xf>
    <xf numFmtId="0" fontId="4" fillId="7" borderId="46" xfId="7" applyFont="1" applyFill="1" applyBorder="1" applyAlignment="1">
      <alignment horizontal="center" vertical="center"/>
    </xf>
    <xf numFmtId="0" fontId="4" fillId="0" borderId="47" xfId="7" applyFont="1" applyBorder="1" applyAlignment="1">
      <alignment horizontal="center" vertical="center"/>
    </xf>
    <xf numFmtId="0" fontId="23" fillId="0" borderId="47" xfId="7" applyFont="1" applyBorder="1" applyAlignment="1">
      <alignment horizontal="center" vertical="center"/>
    </xf>
    <xf numFmtId="0" fontId="86" fillId="0" borderId="9" xfId="7" applyFont="1" applyBorder="1" applyAlignment="1">
      <alignment horizontal="left" vertical="center" shrinkToFit="1"/>
    </xf>
    <xf numFmtId="0" fontId="24" fillId="0" borderId="0" xfId="7" applyFont="1" applyAlignment="1">
      <alignment horizontal="left" vertical="center" shrinkToFit="1"/>
    </xf>
    <xf numFmtId="0" fontId="6" fillId="0" borderId="34" xfId="7" applyFont="1" applyBorder="1" applyAlignment="1" applyProtection="1">
      <alignment horizontal="right" vertical="center"/>
      <protection locked="0"/>
    </xf>
    <xf numFmtId="0" fontId="6" fillId="0" borderId="19" xfId="7" applyFont="1" applyBorder="1" applyAlignment="1" applyProtection="1">
      <alignment horizontal="right" vertical="center"/>
      <protection locked="0"/>
    </xf>
    <xf numFmtId="0" fontId="6" fillId="0" borderId="6" xfId="7" applyFont="1" applyBorder="1" applyAlignment="1" applyProtection="1">
      <alignment horizontal="center" vertical="center"/>
      <protection locked="0"/>
    </xf>
    <xf numFmtId="0" fontId="6" fillId="0" borderId="4" xfId="7" applyFont="1" applyBorder="1" applyAlignment="1" applyProtection="1">
      <alignment horizontal="center" vertical="center"/>
      <protection locked="0"/>
    </xf>
    <xf numFmtId="0" fontId="6" fillId="0" borderId="10" xfId="7" applyFont="1" applyBorder="1" applyAlignment="1" applyProtection="1">
      <alignment horizontal="center" vertical="center"/>
      <protection locked="0"/>
    </xf>
    <xf numFmtId="0" fontId="6" fillId="0" borderId="35" xfId="7" applyFont="1" applyBorder="1" applyAlignment="1" applyProtection="1">
      <alignment horizontal="center" vertical="center"/>
      <protection locked="0"/>
    </xf>
    <xf numFmtId="0" fontId="6" fillId="0" borderId="27" xfId="7" applyFont="1" applyBorder="1" applyAlignment="1" applyProtection="1">
      <alignment horizontal="center" vertical="center"/>
      <protection locked="0"/>
    </xf>
    <xf numFmtId="0" fontId="19" fillId="0" borderId="35" xfId="7" applyFont="1" applyBorder="1" applyAlignment="1" applyProtection="1">
      <alignment horizontal="center" vertical="center"/>
      <protection locked="0"/>
    </xf>
    <xf numFmtId="0" fontId="19" fillId="0" borderId="27" xfId="7" applyFont="1" applyBorder="1" applyAlignment="1" applyProtection="1">
      <alignment horizontal="center" vertical="center"/>
      <protection locked="0"/>
    </xf>
    <xf numFmtId="0" fontId="6" fillId="0" borderId="55" xfId="7" applyFont="1" applyBorder="1" applyAlignment="1" applyProtection="1">
      <alignment horizontal="center" vertical="center"/>
      <protection locked="0"/>
    </xf>
    <xf numFmtId="0" fontId="6" fillId="0" borderId="14" xfId="7" applyFont="1" applyBorder="1" applyAlignment="1" applyProtection="1">
      <alignment horizontal="center" vertical="center"/>
      <protection locked="0"/>
    </xf>
    <xf numFmtId="0" fontId="6" fillId="0" borderId="59" xfId="7" applyFont="1" applyBorder="1" applyAlignment="1" applyProtection="1">
      <alignment horizontal="center" vertical="center"/>
      <protection locked="0"/>
    </xf>
    <xf numFmtId="0" fontId="6" fillId="0" borderId="63" xfId="7" applyFont="1" applyBorder="1" applyAlignment="1" applyProtection="1">
      <alignment horizontal="center" vertical="center"/>
      <protection locked="0"/>
    </xf>
    <xf numFmtId="0" fontId="6" fillId="0" borderId="30" xfId="7" applyFont="1" applyBorder="1" applyAlignment="1" applyProtection="1">
      <alignment horizontal="center" vertical="center"/>
      <protection locked="0"/>
    </xf>
    <xf numFmtId="0" fontId="19" fillId="0" borderId="63" xfId="7" applyFont="1" applyBorder="1" applyAlignment="1" applyProtection="1">
      <alignment horizontal="center" vertical="center"/>
      <protection locked="0"/>
    </xf>
    <xf numFmtId="0" fontId="19" fillId="0" borderId="30" xfId="7" applyFont="1" applyBorder="1" applyAlignment="1" applyProtection="1">
      <alignment horizontal="center" vertical="center"/>
      <protection locked="0"/>
    </xf>
    <xf numFmtId="0" fontId="6" fillId="0" borderId="8" xfId="7" applyFont="1" applyBorder="1" applyAlignment="1" applyProtection="1">
      <alignment horizontal="center" vertical="center"/>
      <protection locked="0"/>
    </xf>
    <xf numFmtId="0" fontId="6" fillId="0" borderId="7" xfId="7" applyFont="1" applyBorder="1" applyAlignment="1" applyProtection="1">
      <alignment horizontal="center" vertical="center"/>
      <protection locked="0"/>
    </xf>
    <xf numFmtId="0" fontId="6" fillId="0" borderId="43" xfId="7" applyFont="1" applyBorder="1" applyAlignment="1" applyProtection="1">
      <alignment horizontal="center" vertical="center"/>
      <protection locked="0"/>
    </xf>
    <xf numFmtId="0" fontId="6" fillId="0" borderId="62" xfId="7" applyFont="1" applyBorder="1" applyAlignment="1" applyProtection="1">
      <alignment horizontal="center" vertical="center"/>
      <protection locked="0"/>
    </xf>
    <xf numFmtId="0" fontId="6" fillId="0" borderId="20" xfId="7" applyFont="1" applyBorder="1" applyAlignment="1" applyProtection="1">
      <alignment horizontal="center" vertical="center"/>
      <protection locked="0"/>
    </xf>
    <xf numFmtId="0" fontId="19" fillId="0" borderId="62" xfId="7" applyFont="1" applyBorder="1" applyAlignment="1" applyProtection="1">
      <alignment horizontal="center" vertical="center"/>
      <protection locked="0"/>
    </xf>
    <xf numFmtId="0" fontId="19" fillId="0" borderId="20" xfId="7" applyFont="1" applyBorder="1" applyAlignment="1" applyProtection="1">
      <alignment horizontal="center" vertical="center"/>
      <protection locked="0"/>
    </xf>
    <xf numFmtId="0" fontId="17" fillId="0" borderId="0" xfId="7" applyFont="1" applyAlignment="1">
      <alignment horizontal="center" vertical="center"/>
    </xf>
    <xf numFmtId="0" fontId="14" fillId="0" borderId="34" xfId="7" applyFont="1" applyBorder="1" applyAlignment="1" applyProtection="1">
      <alignment horizontal="center" vertical="center" wrapText="1"/>
      <protection locked="0"/>
    </xf>
    <xf numFmtId="0" fontId="14" fillId="0" borderId="19" xfId="7" applyFont="1" applyBorder="1" applyAlignment="1" applyProtection="1">
      <alignment horizontal="center" vertical="center" wrapText="1"/>
      <protection locked="0"/>
    </xf>
    <xf numFmtId="0" fontId="14" fillId="0" borderId="5" xfId="7" applyFont="1" applyBorder="1" applyAlignment="1" applyProtection="1">
      <alignment horizontal="center" vertical="center" wrapText="1"/>
      <protection locked="0"/>
    </xf>
    <xf numFmtId="0" fontId="14" fillId="0" borderId="34" xfId="7" applyFont="1" applyBorder="1" applyAlignment="1" applyProtection="1">
      <alignment horizontal="left" vertical="center" wrapText="1"/>
      <protection locked="0"/>
    </xf>
    <xf numFmtId="0" fontId="14" fillId="0" borderId="19" xfId="7" applyFont="1" applyBorder="1" applyAlignment="1" applyProtection="1">
      <alignment horizontal="left" vertical="center" wrapText="1"/>
      <protection locked="0"/>
    </xf>
    <xf numFmtId="0" fontId="14" fillId="0" borderId="5" xfId="7" applyFont="1" applyBorder="1" applyAlignment="1" applyProtection="1">
      <alignment horizontal="left" vertical="center" wrapText="1"/>
      <protection locked="0"/>
    </xf>
    <xf numFmtId="0" fontId="6" fillId="0" borderId="40" xfId="7" applyFont="1" applyBorder="1" applyAlignment="1" applyProtection="1">
      <alignment horizontal="center" vertical="center"/>
      <protection locked="0"/>
    </xf>
    <xf numFmtId="0" fontId="6" fillId="0" borderId="60" xfId="7" applyFont="1" applyBorder="1" applyAlignment="1" applyProtection="1">
      <alignment horizontal="center" vertical="center"/>
      <protection locked="0"/>
    </xf>
    <xf numFmtId="0" fontId="6" fillId="0" borderId="61" xfId="7" applyFont="1" applyBorder="1" applyAlignment="1" applyProtection="1">
      <alignment horizontal="center" vertical="center"/>
      <protection locked="0"/>
    </xf>
    <xf numFmtId="0" fontId="6" fillId="0" borderId="34" xfId="7" applyFont="1" applyBorder="1" applyAlignment="1" applyProtection="1">
      <alignment horizontal="center" vertical="center"/>
      <protection locked="0"/>
    </xf>
    <xf numFmtId="0" fontId="6" fillId="0" borderId="5" xfId="7" applyFont="1" applyBorder="1" applyAlignment="1" applyProtection="1">
      <alignment horizontal="center" vertical="center"/>
      <protection locked="0"/>
    </xf>
    <xf numFmtId="0" fontId="6" fillId="0" borderId="65" xfId="7" applyFont="1" applyBorder="1" applyAlignment="1" applyProtection="1">
      <alignment horizontal="center" vertical="center"/>
      <protection locked="0"/>
    </xf>
    <xf numFmtId="0" fontId="6" fillId="0" borderId="66" xfId="7" applyFont="1" applyBorder="1" applyAlignment="1" applyProtection="1">
      <alignment horizontal="center" vertical="center"/>
      <protection locked="0"/>
    </xf>
    <xf numFmtId="0" fontId="19" fillId="0" borderId="3" xfId="7" applyFont="1" applyBorder="1" applyAlignment="1" applyProtection="1">
      <alignment horizontal="center" vertical="center"/>
      <protection locked="0"/>
    </xf>
    <xf numFmtId="0" fontId="6" fillId="0" borderId="67" xfId="7" applyFont="1" applyBorder="1" applyAlignment="1" applyProtection="1">
      <alignment horizontal="center" vertical="center"/>
      <protection locked="0"/>
    </xf>
    <xf numFmtId="0" fontId="6" fillId="0" borderId="68" xfId="7" applyFont="1" applyBorder="1" applyAlignment="1" applyProtection="1">
      <alignment horizontal="center" vertical="center"/>
      <protection locked="0"/>
    </xf>
    <xf numFmtId="0" fontId="6" fillId="0" borderId="69" xfId="7" applyFont="1" applyBorder="1" applyAlignment="1" applyProtection="1">
      <alignment horizontal="center" vertical="center"/>
      <protection locked="0"/>
    </xf>
    <xf numFmtId="0" fontId="6" fillId="0" borderId="70" xfId="7" applyFont="1" applyBorder="1" applyAlignment="1" applyProtection="1">
      <alignment horizontal="center" vertical="center"/>
      <protection locked="0"/>
    </xf>
    <xf numFmtId="0" fontId="6" fillId="0" borderId="71" xfId="7" applyFont="1" applyBorder="1" applyAlignment="1" applyProtection="1">
      <alignment horizontal="center" vertical="center"/>
      <protection locked="0"/>
    </xf>
    <xf numFmtId="0" fontId="19" fillId="0" borderId="70" xfId="7" applyFont="1" applyBorder="1" applyAlignment="1" applyProtection="1">
      <alignment horizontal="center" vertical="center"/>
      <protection locked="0"/>
    </xf>
    <xf numFmtId="0" fontId="19" fillId="0" borderId="71" xfId="7" applyFont="1" applyBorder="1" applyAlignment="1" applyProtection="1">
      <alignment horizontal="center" vertical="center"/>
      <protection locked="0"/>
    </xf>
    <xf numFmtId="0" fontId="19" fillId="0" borderId="72" xfId="7" applyFont="1" applyBorder="1" applyAlignment="1" applyProtection="1">
      <alignment horizontal="center" vertical="center"/>
      <protection locked="0"/>
    </xf>
    <xf numFmtId="0" fontId="35" fillId="0" borderId="35" xfId="7" applyFont="1" applyBorder="1" applyAlignment="1" applyProtection="1">
      <alignment horizontal="center" vertical="center"/>
      <protection locked="0"/>
    </xf>
    <xf numFmtId="0" fontId="35" fillId="0" borderId="27" xfId="7" applyFont="1" applyBorder="1" applyAlignment="1" applyProtection="1">
      <alignment horizontal="center" vertical="center"/>
      <protection locked="0"/>
    </xf>
    <xf numFmtId="0" fontId="14" fillId="0" borderId="8" xfId="7" applyFont="1" applyBorder="1" applyAlignment="1" applyProtection="1">
      <alignment horizontal="center" vertical="center"/>
      <protection locked="0"/>
    </xf>
    <xf numFmtId="0" fontId="14" fillId="0" borderId="7" xfId="7" applyFont="1" applyBorder="1" applyAlignment="1" applyProtection="1">
      <alignment horizontal="center" vertical="center"/>
      <protection locked="0"/>
    </xf>
    <xf numFmtId="0" fontId="14" fillId="0" borderId="43" xfId="7" applyFont="1" applyBorder="1" applyAlignment="1" applyProtection="1">
      <alignment horizontal="center" vertical="center"/>
      <protection locked="0"/>
    </xf>
    <xf numFmtId="0" fontId="14" fillId="0" borderId="62" xfId="7" applyFont="1" applyBorder="1" applyAlignment="1" applyProtection="1">
      <alignment horizontal="center" vertical="center"/>
      <protection locked="0"/>
    </xf>
    <xf numFmtId="0" fontId="14" fillId="0" borderId="20" xfId="7" applyFont="1" applyBorder="1" applyAlignment="1" applyProtection="1">
      <alignment horizontal="center" vertical="center"/>
      <protection locked="0"/>
    </xf>
    <xf numFmtId="0" fontId="14" fillId="0" borderId="35" xfId="7" applyFont="1" applyBorder="1" applyAlignment="1" applyProtection="1">
      <alignment horizontal="center" vertical="center"/>
      <protection locked="0"/>
    </xf>
    <xf numFmtId="0" fontId="14" fillId="0" borderId="3" xfId="7" applyFont="1" applyBorder="1" applyAlignment="1" applyProtection="1">
      <alignment horizontal="center" vertical="center"/>
      <protection locked="0"/>
    </xf>
    <xf numFmtId="0" fontId="14" fillId="0" borderId="27" xfId="7" applyFont="1" applyBorder="1" applyAlignment="1" applyProtection="1">
      <alignment horizontal="center" vertical="center"/>
      <protection locked="0"/>
    </xf>
    <xf numFmtId="0" fontId="6" fillId="0" borderId="15" xfId="7" applyFont="1" applyBorder="1" applyAlignment="1" applyProtection="1">
      <alignment horizontal="center" vertical="center"/>
      <protection locked="0"/>
    </xf>
    <xf numFmtId="0" fontId="6" fillId="0" borderId="64" xfId="7" applyFont="1" applyBorder="1" applyAlignment="1" applyProtection="1">
      <alignment horizontal="center" vertical="center"/>
      <protection locked="0"/>
    </xf>
    <xf numFmtId="0" fontId="6" fillId="0" borderId="19" xfId="7" applyFont="1" applyBorder="1" applyAlignment="1" applyProtection="1">
      <alignment horizontal="center" vertical="center"/>
      <protection locked="0"/>
    </xf>
    <xf numFmtId="0" fontId="103" fillId="0" borderId="0" xfId="8" applyFont="1" applyAlignment="1">
      <alignment horizontal="right" vertical="center"/>
    </xf>
    <xf numFmtId="0" fontId="101" fillId="8" borderId="0" xfId="8" applyFont="1" applyFill="1" applyAlignment="1">
      <alignment horizontal="center" vertical="center"/>
    </xf>
    <xf numFmtId="0" fontId="112" fillId="0" borderId="0" xfId="8" applyFont="1" applyAlignment="1">
      <alignment horizontal="right" vertical="center"/>
    </xf>
    <xf numFmtId="0" fontId="116" fillId="5" borderId="151" xfId="8" applyFont="1" applyFill="1" applyBorder="1" applyAlignment="1">
      <alignment horizontal="center" vertical="center"/>
    </xf>
    <xf numFmtId="0" fontId="116" fillId="5" borderId="42" xfId="8" applyFont="1" applyFill="1" applyBorder="1" applyAlignment="1">
      <alignment horizontal="center" vertical="center"/>
    </xf>
    <xf numFmtId="0" fontId="116" fillId="5" borderId="133" xfId="8" applyFont="1" applyFill="1" applyBorder="1" applyAlignment="1">
      <alignment horizontal="center" vertical="center"/>
    </xf>
    <xf numFmtId="0" fontId="116" fillId="5" borderId="41" xfId="8" applyFont="1" applyFill="1" applyBorder="1" applyAlignment="1">
      <alignment horizontal="center" vertical="center"/>
    </xf>
    <xf numFmtId="0" fontId="116" fillId="5" borderId="152" xfId="8" applyFont="1" applyFill="1" applyBorder="1" applyAlignment="1">
      <alignment horizontal="center" vertical="center"/>
    </xf>
    <xf numFmtId="0" fontId="116" fillId="5" borderId="153" xfId="8" applyFont="1" applyFill="1" applyBorder="1" applyAlignment="1">
      <alignment horizontal="center" vertical="center"/>
    </xf>
    <xf numFmtId="0" fontId="103" fillId="0" borderId="0" xfId="8" applyFont="1" applyAlignment="1">
      <alignment horizontal="left" vertical="center"/>
    </xf>
    <xf numFmtId="56" fontId="117" fillId="0" borderId="36" xfId="8" applyNumberFormat="1" applyFont="1" applyBorder="1" applyAlignment="1">
      <alignment horizontal="center" vertical="center"/>
    </xf>
    <xf numFmtId="0" fontId="117" fillId="0" borderId="37" xfId="8" applyFont="1" applyBorder="1" applyAlignment="1">
      <alignment horizontal="center" vertical="center"/>
    </xf>
    <xf numFmtId="0" fontId="117" fillId="0" borderId="154" xfId="8" applyFont="1" applyBorder="1" applyAlignment="1">
      <alignment horizontal="center" vertical="center"/>
    </xf>
    <xf numFmtId="0" fontId="114" fillId="0" borderId="0" xfId="8" applyFont="1" applyAlignment="1">
      <alignment horizontal="left" vertical="center" wrapText="1"/>
    </xf>
    <xf numFmtId="0" fontId="103" fillId="0" borderId="164" xfId="8" applyFont="1" applyBorder="1" applyAlignment="1">
      <alignment horizontal="center" vertical="center"/>
    </xf>
    <xf numFmtId="0" fontId="103" fillId="0" borderId="172" xfId="8" applyFont="1" applyBorder="1" applyAlignment="1">
      <alignment horizontal="center" vertical="center"/>
    </xf>
    <xf numFmtId="0" fontId="110" fillId="0" borderId="151" xfId="8" applyFont="1" applyBorder="1" applyAlignment="1">
      <alignment horizontal="center" vertical="center"/>
    </xf>
    <xf numFmtId="0" fontId="110" fillId="0" borderId="168" xfId="8" applyFont="1" applyBorder="1" applyAlignment="1">
      <alignment horizontal="center" vertical="center"/>
    </xf>
    <xf numFmtId="0" fontId="110" fillId="0" borderId="36" xfId="8" applyFont="1" applyBorder="1" applyAlignment="1">
      <alignment horizontal="center" vertical="center"/>
    </xf>
    <xf numFmtId="0" fontId="110" fillId="0" borderId="169" xfId="8" applyFont="1" applyBorder="1" applyAlignment="1">
      <alignment horizontal="center" vertical="center"/>
    </xf>
    <xf numFmtId="0" fontId="110" fillId="0" borderId="36" xfId="11" applyFont="1" applyBorder="1" applyAlignment="1">
      <alignment horizontal="center"/>
    </xf>
    <xf numFmtId="0" fontId="110" fillId="0" borderId="169" xfId="11" applyFont="1" applyBorder="1" applyAlignment="1">
      <alignment horizontal="center"/>
    </xf>
    <xf numFmtId="0" fontId="110" fillId="0" borderId="36" xfId="11" applyFont="1" applyBorder="1" applyAlignment="1">
      <alignment horizontal="center" vertical="center"/>
    </xf>
    <xf numFmtId="0" fontId="110" fillId="0" borderId="169" xfId="11" applyFont="1" applyBorder="1" applyAlignment="1">
      <alignment horizontal="center" vertical="center"/>
    </xf>
    <xf numFmtId="0" fontId="103" fillId="0" borderId="178" xfId="11" applyFont="1" applyBorder="1" applyAlignment="1">
      <alignment horizontal="center" vertical="center"/>
    </xf>
    <xf numFmtId="0" fontId="103" fillId="0" borderId="180" xfId="11" applyFont="1" applyBorder="1" applyAlignment="1">
      <alignment horizontal="center" vertical="center"/>
    </xf>
    <xf numFmtId="0" fontId="103" fillId="0" borderId="163" xfId="11" applyFont="1" applyBorder="1" applyAlignment="1">
      <alignment horizontal="center" vertical="center"/>
    </xf>
    <xf numFmtId="0" fontId="103" fillId="0" borderId="170" xfId="11" applyFont="1" applyBorder="1" applyAlignment="1">
      <alignment horizontal="center" vertical="center"/>
    </xf>
    <xf numFmtId="0" fontId="103" fillId="0" borderId="31" xfId="11" applyFont="1" applyBorder="1" applyAlignment="1">
      <alignment horizontal="center" vertical="center"/>
    </xf>
    <xf numFmtId="0" fontId="103" fillId="0" borderId="171" xfId="11" applyFont="1" applyBorder="1" applyAlignment="1">
      <alignment horizontal="center" vertical="center"/>
    </xf>
    <xf numFmtId="0" fontId="103" fillId="0" borderId="150" xfId="11" applyFont="1" applyBorder="1" applyAlignment="1">
      <alignment horizontal="center" vertical="center"/>
    </xf>
    <xf numFmtId="0" fontId="103" fillId="0" borderId="181" xfId="11" applyFont="1" applyBorder="1" applyAlignment="1">
      <alignment horizontal="center" vertical="center"/>
    </xf>
  </cellXfs>
  <cellStyles count="13">
    <cellStyle name="ハイパーリンク 2" xfId="1" xr:uid="{00000000-0005-0000-0000-000000000000}"/>
    <cellStyle name="ハイパーリンク 3" xfId="2" xr:uid="{00000000-0005-0000-0000-000001000000}"/>
    <cellStyle name="桁区切り" xfId="10" builtinId="6"/>
    <cellStyle name="桁区切り [0.00]" xfId="3" builtinId="3"/>
    <cellStyle name="桁区切り 2" xfId="4" xr:uid="{00000000-0005-0000-0000-000003000000}"/>
    <cellStyle name="桁区切り 3" xfId="9" xr:uid="{DDD4ECFD-139E-4A43-B670-5103F2AA6849}"/>
    <cellStyle name="桁区切り 3 2" xfId="12" xr:uid="{072BD556-94CC-4C7C-BB14-C3F7044C2ADA}"/>
    <cellStyle name="標準" xfId="0" builtinId="0"/>
    <cellStyle name="標準 2" xfId="5" xr:uid="{00000000-0005-0000-0000-000005000000}"/>
    <cellStyle name="標準 3" xfId="6" xr:uid="{00000000-0005-0000-0000-000006000000}"/>
    <cellStyle name="標準 4" xfId="7" xr:uid="{00000000-0005-0000-0000-000007000000}"/>
    <cellStyle name="標準 5" xfId="8" xr:uid="{C9B02E3B-9938-49AA-A61A-7A05C6B5ABBC}"/>
    <cellStyle name="標準 5 2" xfId="11" xr:uid="{6DCAFC2A-FF30-457A-837D-96AB4D583671}"/>
  </cellStyles>
  <dxfs count="22">
    <dxf>
      <fill>
        <patternFill>
          <bgColor theme="9" tint="0.79998168889431442"/>
        </patternFill>
      </fill>
    </dxf>
    <dxf>
      <fill>
        <patternFill>
          <bgColor theme="9" tint="0.79998168889431442"/>
        </patternFill>
      </fill>
    </dxf>
    <dxf>
      <fill>
        <patternFill>
          <bgColor theme="9" tint="0.79998168889431442"/>
        </patternFill>
      </fill>
    </dxf>
    <dxf>
      <fill>
        <patternFill patternType="solid">
          <fgColor rgb="FFFDE9D9"/>
          <bgColor rgb="FFFDE9D9"/>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solid">
          <fgColor rgb="FFFDE9D9"/>
          <bgColor rgb="FFFDE9D9"/>
        </patternFill>
      </fill>
    </dxf>
    <dxf>
      <fill>
        <patternFill patternType="solid">
          <fgColor rgb="FFFDE9D9"/>
          <bgColor rgb="FFFDE9D9"/>
        </patternFill>
      </fill>
    </dxf>
    <dxf>
      <fill>
        <patternFill>
          <bgColor theme="9" tint="0.79998168889431442"/>
        </patternFill>
      </fill>
    </dxf>
    <dxf>
      <fill>
        <patternFill patternType="solid">
          <fgColor rgb="FFFDE9D9"/>
          <bgColor rgb="FFFDE9D9"/>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solid">
          <fgColor rgb="FFFDE9D9"/>
          <bgColor rgb="FFFDE9D9"/>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7.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19</xdr:col>
      <xdr:colOff>30506</xdr:colOff>
      <xdr:row>2</xdr:row>
      <xdr:rowOff>227330</xdr:rowOff>
    </xdr:from>
    <xdr:to>
      <xdr:col>24</xdr:col>
      <xdr:colOff>269674</xdr:colOff>
      <xdr:row>3</xdr:row>
      <xdr:rowOff>215806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278781" y="722630"/>
          <a:ext cx="1620293" cy="23612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273484</xdr:colOff>
      <xdr:row>6</xdr:row>
      <xdr:rowOff>180976</xdr:rowOff>
    </xdr:from>
    <xdr:to>
      <xdr:col>25</xdr:col>
      <xdr:colOff>47625</xdr:colOff>
      <xdr:row>10</xdr:row>
      <xdr:rowOff>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416859" y="1666876"/>
          <a:ext cx="2536391" cy="809624"/>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xdr:col>
      <xdr:colOff>9525</xdr:colOff>
      <xdr:row>22</xdr:row>
      <xdr:rowOff>9853</xdr:rowOff>
    </xdr:from>
    <xdr:to>
      <xdr:col>5</xdr:col>
      <xdr:colOff>274142</xdr:colOff>
      <xdr:row>26</xdr:row>
      <xdr:rowOff>317939</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285750" y="5610553"/>
          <a:ext cx="1369517" cy="160348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22</xdr:col>
      <xdr:colOff>26470</xdr:colOff>
      <xdr:row>0</xdr:row>
      <xdr:rowOff>38100</xdr:rowOff>
    </xdr:from>
    <xdr:to>
      <xdr:col>26</xdr:col>
      <xdr:colOff>121720</xdr:colOff>
      <xdr:row>2</xdr:row>
      <xdr:rowOff>57150</xdr:rowOff>
    </xdr:to>
    <xdr:pic>
      <xdr:nvPicPr>
        <xdr:cNvPr id="5" name="図 5">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03420" y="38100"/>
          <a:ext cx="12001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268199</xdr:colOff>
      <xdr:row>2</xdr:row>
      <xdr:rowOff>20142</xdr:rowOff>
    </xdr:from>
    <xdr:to>
      <xdr:col>14</xdr:col>
      <xdr:colOff>191359</xdr:colOff>
      <xdr:row>3</xdr:row>
      <xdr:rowOff>181291</xdr:rowOff>
    </xdr:to>
    <xdr:sp macro="" textlink="">
      <xdr:nvSpPr>
        <xdr:cNvPr id="6" name="角丸四角形 3">
          <a:extLst>
            <a:ext uri="{FF2B5EF4-FFF2-40B4-BE49-F238E27FC236}">
              <a16:creationId xmlns:a16="http://schemas.microsoft.com/office/drawing/2014/main" id="{00000000-0008-0000-0000-000006000000}"/>
            </a:ext>
          </a:extLst>
        </xdr:cNvPr>
        <xdr:cNvSpPr/>
      </xdr:nvSpPr>
      <xdr:spPr>
        <a:xfrm>
          <a:off x="268199" y="515442"/>
          <a:ext cx="3790310" cy="408799"/>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a:ln>
                <a:noFill/>
              </a:ln>
              <a:solidFill>
                <a:schemeClr val="tx1"/>
              </a:solidFill>
            </a:rPr>
            <a:t>点線赤枠内が入力可能な箇所です</a:t>
          </a:r>
          <a:endParaRPr kumimoji="1" lang="en-US" altLang="ja-JP" sz="1400">
            <a:ln>
              <a:noFill/>
            </a:ln>
            <a:solidFill>
              <a:schemeClr val="tx1"/>
            </a:solidFill>
          </a:endParaRPr>
        </a:p>
      </xdr:txBody>
    </xdr:sp>
    <xdr:clientData/>
  </xdr:twoCellAnchor>
  <xdr:twoCellAnchor>
    <xdr:from>
      <xdr:col>17</xdr:col>
      <xdr:colOff>267770</xdr:colOff>
      <xdr:row>39</xdr:row>
      <xdr:rowOff>21130</xdr:rowOff>
    </xdr:from>
    <xdr:to>
      <xdr:col>24</xdr:col>
      <xdr:colOff>269700</xdr:colOff>
      <xdr:row>42</xdr:row>
      <xdr:rowOff>21130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4963595" y="9946180"/>
          <a:ext cx="1935505" cy="74295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32970</xdr:colOff>
      <xdr:row>22</xdr:row>
      <xdr:rowOff>18875</xdr:rowOff>
    </xdr:from>
    <xdr:to>
      <xdr:col>24</xdr:col>
      <xdr:colOff>16565</xdr:colOff>
      <xdr:row>27</xdr:row>
      <xdr:rowOff>314738</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672927" y="5634484"/>
          <a:ext cx="4903464" cy="1910971"/>
        </a:xfrm>
        <a:prstGeom prst="rect">
          <a:avLst/>
        </a:prstGeom>
        <a:blipFill dpi="0" rotWithShape="1">
          <a:blip xmlns:r="http://schemas.openxmlformats.org/officeDocument/2006/relationships" r:embed="rId2">
            <a:alphaModFix amt="32000"/>
          </a:blip>
          <a:srcRect/>
          <a:tile tx="0" ty="0" sx="100000" sy="100000" flip="none" algn="tl"/>
        </a:blipFill>
        <a:ln w="28575">
          <a:solidFill>
            <a:schemeClr val="bg1">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110171</xdr:colOff>
      <xdr:row>17</xdr:row>
      <xdr:rowOff>213317</xdr:rowOff>
    </xdr:from>
    <xdr:to>
      <xdr:col>20</xdr:col>
      <xdr:colOff>110172</xdr:colOff>
      <xdr:row>22</xdr:row>
      <xdr:rowOff>186688</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5634671" y="4423367"/>
          <a:ext cx="1" cy="1364021"/>
        </a:xfrm>
        <a:prstGeom prst="line">
          <a:avLst/>
        </a:prstGeom>
        <a:ln w="12700">
          <a:solidFill>
            <a:srgbClr val="FF0000"/>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16</xdr:col>
      <xdr:colOff>270103</xdr:colOff>
      <xdr:row>14</xdr:row>
      <xdr:rowOff>107675</xdr:rowOff>
    </xdr:from>
    <xdr:to>
      <xdr:col>24</xdr:col>
      <xdr:colOff>132521</xdr:colOff>
      <xdr:row>18</xdr:row>
      <xdr:rowOff>31122</xdr:rowOff>
    </xdr:to>
    <xdr:sp macro="" textlink="">
      <xdr:nvSpPr>
        <xdr:cNvPr id="12" name="吹き出し: 線 11">
          <a:extLst>
            <a:ext uri="{FF2B5EF4-FFF2-40B4-BE49-F238E27FC236}">
              <a16:creationId xmlns:a16="http://schemas.microsoft.com/office/drawing/2014/main" id="{00000000-0008-0000-0000-00000C000000}"/>
            </a:ext>
          </a:extLst>
        </xdr:cNvPr>
        <xdr:cNvSpPr/>
      </xdr:nvSpPr>
      <xdr:spPr>
        <a:xfrm>
          <a:off x="4643320" y="3586371"/>
          <a:ext cx="2049027" cy="917360"/>
        </a:xfrm>
        <a:prstGeom prst="borderCallout1">
          <a:avLst>
            <a:gd name="adj1" fmla="val 100039"/>
            <a:gd name="adj2" fmla="val 1206"/>
            <a:gd name="adj3" fmla="val 120485"/>
            <a:gd name="adj4" fmla="val -3465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この部分は様式第２号を入力し、様式第</a:t>
          </a:r>
          <a:r>
            <a:rPr kumimoji="1" lang="en-US" altLang="ja-JP" sz="1100">
              <a:solidFill>
                <a:schemeClr val="tx1"/>
              </a:solidFill>
            </a:rPr>
            <a:t>1</a:t>
          </a:r>
          <a:r>
            <a:rPr kumimoji="1" lang="ja-JP" altLang="en-US" sz="1100">
              <a:solidFill>
                <a:schemeClr val="tx1"/>
              </a:solidFill>
            </a:rPr>
            <a:t>号に種別を入力すると自動で算出されます。</a:t>
          </a:r>
          <a:endParaRPr kumimoji="1" lang="en-US" altLang="ja-JP" sz="1100">
            <a:solidFill>
              <a:schemeClr val="tx1"/>
            </a:solidFill>
          </a:endParaRPr>
        </a:p>
      </xdr:txBody>
    </xdr:sp>
    <xdr:clientData/>
  </xdr:twoCellAnchor>
  <xdr:twoCellAnchor>
    <xdr:from>
      <xdr:col>18</xdr:col>
      <xdr:colOff>17408</xdr:colOff>
      <xdr:row>28</xdr:row>
      <xdr:rowOff>2561</xdr:rowOff>
    </xdr:from>
    <xdr:to>
      <xdr:col>24</xdr:col>
      <xdr:colOff>0</xdr:colOff>
      <xdr:row>28</xdr:row>
      <xdr:rowOff>305943</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4989458" y="7546361"/>
          <a:ext cx="1639942" cy="303382"/>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0</xdr:col>
      <xdr:colOff>0</xdr:colOff>
      <xdr:row>12</xdr:row>
      <xdr:rowOff>0</xdr:rowOff>
    </xdr:from>
    <xdr:to>
      <xdr:col>8</xdr:col>
      <xdr:colOff>219414</xdr:colOff>
      <xdr:row>17</xdr:row>
      <xdr:rowOff>209752</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3"/>
        <a:stretch>
          <a:fillRect/>
        </a:stretch>
      </xdr:blipFill>
      <xdr:spPr>
        <a:xfrm>
          <a:off x="0" y="2971800"/>
          <a:ext cx="2429214" cy="1448002"/>
        </a:xfrm>
        <a:prstGeom prst="rect">
          <a:avLst/>
        </a:prstGeom>
      </xdr:spPr>
    </xdr:pic>
    <xdr:clientData/>
  </xdr:twoCellAnchor>
  <xdr:twoCellAnchor>
    <xdr:from>
      <xdr:col>7</xdr:col>
      <xdr:colOff>258153</xdr:colOff>
      <xdr:row>12</xdr:row>
      <xdr:rowOff>75407</xdr:rowOff>
    </xdr:from>
    <xdr:to>
      <xdr:col>8</xdr:col>
      <xdr:colOff>219452</xdr:colOff>
      <xdr:row>13</xdr:row>
      <xdr:rowOff>55040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2191728" y="3047207"/>
          <a:ext cx="237524" cy="227283"/>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138230</xdr:colOff>
      <xdr:row>7</xdr:row>
      <xdr:rowOff>139700</xdr:rowOff>
    </xdr:from>
    <xdr:to>
      <xdr:col>7</xdr:col>
      <xdr:colOff>58337</xdr:colOff>
      <xdr:row>10</xdr:row>
      <xdr:rowOff>104775</xdr:rowOff>
    </xdr:to>
    <xdr:sp macro="" textlink="">
      <xdr:nvSpPr>
        <xdr:cNvPr id="8" name="吹き出し: 線 7">
          <a:extLst>
            <a:ext uri="{FF2B5EF4-FFF2-40B4-BE49-F238E27FC236}">
              <a16:creationId xmlns:a16="http://schemas.microsoft.com/office/drawing/2014/main" id="{00000000-0008-0000-0000-000008000000}"/>
            </a:ext>
          </a:extLst>
        </xdr:cNvPr>
        <xdr:cNvSpPr/>
      </xdr:nvSpPr>
      <xdr:spPr>
        <a:xfrm>
          <a:off x="414455" y="1873250"/>
          <a:ext cx="1577457" cy="708025"/>
        </a:xfrm>
        <a:prstGeom prst="borderCallout1">
          <a:avLst>
            <a:gd name="adj1" fmla="val 99185"/>
            <a:gd name="adj2" fmla="val 80221"/>
            <a:gd name="adj3" fmla="val 165761"/>
            <a:gd name="adj4" fmla="val 11648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タブを選択し、該当する大会名を選択してください。</a:t>
          </a:r>
        </a:p>
      </xdr:txBody>
    </xdr:sp>
    <xdr:clientData/>
  </xdr:twoCellAnchor>
  <xdr:twoCellAnchor>
    <xdr:from>
      <xdr:col>1</xdr:col>
      <xdr:colOff>91109</xdr:colOff>
      <xdr:row>18</xdr:row>
      <xdr:rowOff>107674</xdr:rowOff>
    </xdr:from>
    <xdr:to>
      <xdr:col>9</xdr:col>
      <xdr:colOff>165652</xdr:colOff>
      <xdr:row>19</xdr:row>
      <xdr:rowOff>107260</xdr:rowOff>
    </xdr:to>
    <xdr:sp macro="" textlink="">
      <xdr:nvSpPr>
        <xdr:cNvPr id="14" name="吹き出し: 線 13">
          <a:extLst>
            <a:ext uri="{FF2B5EF4-FFF2-40B4-BE49-F238E27FC236}">
              <a16:creationId xmlns:a16="http://schemas.microsoft.com/office/drawing/2014/main" id="{7CB225E9-6B22-4EBD-A1C0-B7C67CFA4C38}"/>
            </a:ext>
          </a:extLst>
        </xdr:cNvPr>
        <xdr:cNvSpPr/>
      </xdr:nvSpPr>
      <xdr:spPr>
        <a:xfrm>
          <a:off x="364435" y="4580283"/>
          <a:ext cx="2261152" cy="322607"/>
        </a:xfrm>
        <a:prstGeom prst="borderCallout1">
          <a:avLst>
            <a:gd name="adj1" fmla="val 99185"/>
            <a:gd name="adj2" fmla="val 41464"/>
            <a:gd name="adj3" fmla="val 317610"/>
            <a:gd name="adj4" fmla="val 234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BIZ UDPゴシック" panose="020B0400000000000000" pitchFamily="50" charset="-128"/>
              <a:ea typeface="BIZ UDPゴシック" panose="020B0400000000000000" pitchFamily="50" charset="-128"/>
            </a:rPr>
            <a:t>様式第</a:t>
          </a:r>
          <a:r>
            <a:rPr kumimoji="1" lang="en-US" altLang="ja-JP" sz="1000">
              <a:solidFill>
                <a:schemeClr val="tx1"/>
              </a:solidFill>
              <a:latin typeface="BIZ UDPゴシック" panose="020B0400000000000000" pitchFamily="50" charset="-128"/>
              <a:ea typeface="BIZ UDPゴシック" panose="020B0400000000000000" pitchFamily="50" charset="-128"/>
            </a:rPr>
            <a:t>2</a:t>
          </a:r>
          <a:r>
            <a:rPr kumimoji="1" lang="ja-JP" altLang="en-US" sz="1000">
              <a:solidFill>
                <a:schemeClr val="tx1"/>
              </a:solidFill>
              <a:latin typeface="BIZ UDPゴシック" panose="020B0400000000000000" pitchFamily="50" charset="-128"/>
              <a:ea typeface="BIZ UDPゴシック" panose="020B0400000000000000" pitchFamily="50" charset="-128"/>
            </a:rPr>
            <a:t>号で入力した種別を入力</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771525</xdr:colOff>
      <xdr:row>1</xdr:row>
      <xdr:rowOff>338556</xdr:rowOff>
    </xdr:from>
    <xdr:to>
      <xdr:col>14</xdr:col>
      <xdr:colOff>0</xdr:colOff>
      <xdr:row>4</xdr:row>
      <xdr:rowOff>266700</xdr:rowOff>
    </xdr:to>
    <xdr:sp macro="" textlink="">
      <xdr:nvSpPr>
        <xdr:cNvPr id="2" name="正方形/長方形 1">
          <a:extLst>
            <a:ext uri="{FF2B5EF4-FFF2-40B4-BE49-F238E27FC236}">
              <a16:creationId xmlns:a16="http://schemas.microsoft.com/office/drawing/2014/main" id="{9C1D9E1C-0957-4EDB-AD33-4E3FF2854EBB}"/>
            </a:ext>
          </a:extLst>
        </xdr:cNvPr>
        <xdr:cNvSpPr/>
      </xdr:nvSpPr>
      <xdr:spPr>
        <a:xfrm>
          <a:off x="11296650" y="690981"/>
          <a:ext cx="847725" cy="861594"/>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422787</xdr:colOff>
      <xdr:row>3</xdr:row>
      <xdr:rowOff>85725</xdr:rowOff>
    </xdr:from>
    <xdr:to>
      <xdr:col>8</xdr:col>
      <xdr:colOff>647701</xdr:colOff>
      <xdr:row>5</xdr:row>
      <xdr:rowOff>40714</xdr:rowOff>
    </xdr:to>
    <xdr:sp macro="" textlink="">
      <xdr:nvSpPr>
        <xdr:cNvPr id="6" name="吹き出し: 線 13">
          <a:extLst>
            <a:ext uri="{FF2B5EF4-FFF2-40B4-BE49-F238E27FC236}">
              <a16:creationId xmlns:a16="http://schemas.microsoft.com/office/drawing/2014/main" id="{EA563670-B043-4965-931D-AE8095698AD1}"/>
            </a:ext>
          </a:extLst>
        </xdr:cNvPr>
        <xdr:cNvSpPr/>
      </xdr:nvSpPr>
      <xdr:spPr>
        <a:xfrm>
          <a:off x="4699512" y="1076325"/>
          <a:ext cx="1691764" cy="545539"/>
        </a:xfrm>
        <a:prstGeom prst="borderCallout1">
          <a:avLst>
            <a:gd name="adj1" fmla="val 98446"/>
            <a:gd name="adj2" fmla="val 442"/>
            <a:gd name="adj3" fmla="val 257810"/>
            <a:gd name="adj4" fmla="val 28345"/>
          </a:avLst>
        </a:prstGeom>
        <a:solidFill>
          <a:schemeClr val="bg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一括の領収書の場合は内訳を記載</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146561</xdr:colOff>
      <xdr:row>5</xdr:row>
      <xdr:rowOff>76200</xdr:rowOff>
    </xdr:from>
    <xdr:to>
      <xdr:col>16</xdr:col>
      <xdr:colOff>114300</xdr:colOff>
      <xdr:row>7</xdr:row>
      <xdr:rowOff>12139</xdr:rowOff>
    </xdr:to>
    <xdr:sp macro="" textlink="">
      <xdr:nvSpPr>
        <xdr:cNvPr id="7" name="吹き出し: 線 13">
          <a:extLst>
            <a:ext uri="{FF2B5EF4-FFF2-40B4-BE49-F238E27FC236}">
              <a16:creationId xmlns:a16="http://schemas.microsoft.com/office/drawing/2014/main" id="{5E703FC9-164B-46CB-868F-63F1D90F55BC}"/>
            </a:ext>
          </a:extLst>
        </xdr:cNvPr>
        <xdr:cNvSpPr/>
      </xdr:nvSpPr>
      <xdr:spPr>
        <a:xfrm>
          <a:off x="10290686" y="1657350"/>
          <a:ext cx="1434589" cy="545539"/>
        </a:xfrm>
        <a:prstGeom prst="borderCallout1">
          <a:avLst>
            <a:gd name="adj1" fmla="val 53050"/>
            <a:gd name="adj2" fmla="val 402"/>
            <a:gd name="adj3" fmla="val -39006"/>
            <a:gd name="adj4" fmla="val -22317"/>
          </a:avLst>
        </a:prstGeom>
        <a:solidFill>
          <a:schemeClr val="bg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各宿泊単価を記載</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3</xdr:col>
      <xdr:colOff>723900</xdr:colOff>
      <xdr:row>0</xdr:row>
      <xdr:rowOff>333375</xdr:rowOff>
    </xdr:from>
    <xdr:to>
      <xdr:col>5</xdr:col>
      <xdr:colOff>219209</xdr:colOff>
      <xdr:row>3</xdr:row>
      <xdr:rowOff>181092</xdr:rowOff>
    </xdr:to>
    <xdr:pic>
      <xdr:nvPicPr>
        <xdr:cNvPr id="8" name="図 7">
          <a:extLst>
            <a:ext uri="{FF2B5EF4-FFF2-40B4-BE49-F238E27FC236}">
              <a16:creationId xmlns:a16="http://schemas.microsoft.com/office/drawing/2014/main" id="{6298D9B8-8CEA-A4DB-5EA5-F54CBFE0151E}"/>
            </a:ext>
          </a:extLst>
        </xdr:cNvPr>
        <xdr:cNvPicPr>
          <a:picLocks noChangeAspect="1"/>
        </xdr:cNvPicPr>
      </xdr:nvPicPr>
      <xdr:blipFill>
        <a:blip xmlns:r="http://schemas.openxmlformats.org/officeDocument/2006/relationships" r:embed="rId1"/>
        <a:stretch>
          <a:fillRect/>
        </a:stretch>
      </xdr:blipFill>
      <xdr:spPr>
        <a:xfrm>
          <a:off x="2800350" y="333375"/>
          <a:ext cx="962159" cy="838317"/>
        </a:xfrm>
        <a:prstGeom prst="rect">
          <a:avLst/>
        </a:prstGeom>
      </xdr:spPr>
    </xdr:pic>
    <xdr:clientData/>
  </xdr:twoCellAnchor>
  <xdr:twoCellAnchor>
    <xdr:from>
      <xdr:col>1</xdr:col>
      <xdr:colOff>385880</xdr:colOff>
      <xdr:row>3</xdr:row>
      <xdr:rowOff>19051</xdr:rowOff>
    </xdr:from>
    <xdr:to>
      <xdr:col>3</xdr:col>
      <xdr:colOff>572687</xdr:colOff>
      <xdr:row>4</xdr:row>
      <xdr:rowOff>257176</xdr:rowOff>
    </xdr:to>
    <xdr:sp macro="" textlink="">
      <xdr:nvSpPr>
        <xdr:cNvPr id="10" name="吹き出し: 線 9">
          <a:extLst>
            <a:ext uri="{FF2B5EF4-FFF2-40B4-BE49-F238E27FC236}">
              <a16:creationId xmlns:a16="http://schemas.microsoft.com/office/drawing/2014/main" id="{C8185069-DCE5-45DF-8084-D2F73422C702}"/>
            </a:ext>
          </a:extLst>
        </xdr:cNvPr>
        <xdr:cNvSpPr/>
      </xdr:nvSpPr>
      <xdr:spPr>
        <a:xfrm>
          <a:off x="1071680" y="1009651"/>
          <a:ext cx="1577457" cy="533400"/>
        </a:xfrm>
        <a:prstGeom prst="borderCallout1">
          <a:avLst>
            <a:gd name="adj1" fmla="val 56136"/>
            <a:gd name="adj2" fmla="val 97732"/>
            <a:gd name="adj3" fmla="val 7017"/>
            <a:gd name="adj4" fmla="val 11286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タブを選択し、該当する宿泊区分を選択</a:t>
          </a:r>
        </a:p>
      </xdr:txBody>
    </xdr:sp>
    <xdr:clientData/>
  </xdr:twoCellAnchor>
  <xdr:twoCellAnchor>
    <xdr:from>
      <xdr:col>4</xdr:col>
      <xdr:colOff>695325</xdr:colOff>
      <xdr:row>1</xdr:row>
      <xdr:rowOff>152400</xdr:rowOff>
    </xdr:from>
    <xdr:to>
      <xdr:col>5</xdr:col>
      <xdr:colOff>199424</xdr:colOff>
      <xdr:row>2</xdr:row>
      <xdr:rowOff>36783</xdr:rowOff>
    </xdr:to>
    <xdr:sp macro="" textlink="">
      <xdr:nvSpPr>
        <xdr:cNvPr id="11" name="正方形/長方形 10">
          <a:extLst>
            <a:ext uri="{FF2B5EF4-FFF2-40B4-BE49-F238E27FC236}">
              <a16:creationId xmlns:a16="http://schemas.microsoft.com/office/drawing/2014/main" id="{7EFDB77F-A3C0-4AE8-9536-58035EE2F883}"/>
            </a:ext>
          </a:extLst>
        </xdr:cNvPr>
        <xdr:cNvSpPr/>
      </xdr:nvSpPr>
      <xdr:spPr>
        <a:xfrm>
          <a:off x="3505200" y="504825"/>
          <a:ext cx="237524" cy="227283"/>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657225</xdr:colOff>
      <xdr:row>31</xdr:row>
      <xdr:rowOff>66676</xdr:rowOff>
    </xdr:from>
    <xdr:to>
      <xdr:col>5</xdr:col>
      <xdr:colOff>391771</xdr:colOff>
      <xdr:row>38</xdr:row>
      <xdr:rowOff>133350</xdr:rowOff>
    </xdr:to>
    <xdr:sp macro="" textlink="">
      <xdr:nvSpPr>
        <xdr:cNvPr id="14" name="四角形: 角を丸くする 13">
          <a:extLst>
            <a:ext uri="{FF2B5EF4-FFF2-40B4-BE49-F238E27FC236}">
              <a16:creationId xmlns:a16="http://schemas.microsoft.com/office/drawing/2014/main" id="{49F60DF4-4DFF-45E0-B275-CD5495648A6F}"/>
            </a:ext>
          </a:extLst>
        </xdr:cNvPr>
        <xdr:cNvSpPr/>
      </xdr:nvSpPr>
      <xdr:spPr>
        <a:xfrm>
          <a:off x="657225" y="5105401"/>
          <a:ext cx="3277846" cy="126682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en-US" altLang="ja-JP" sz="1400">
              <a:solidFill>
                <a:schemeClr val="lt1"/>
              </a:solidFill>
              <a:effectLst/>
              <a:latin typeface="+mn-lt"/>
              <a:ea typeface="+mn-ea"/>
              <a:cs typeface="+mn-cs"/>
            </a:rPr>
            <a:t>【</a:t>
          </a:r>
          <a:r>
            <a:rPr kumimoji="1" lang="ja-JP" altLang="en-US" sz="1400"/>
            <a:t>注意事項</a:t>
          </a:r>
          <a:r>
            <a:rPr kumimoji="1" lang="en-US" altLang="ja-JP" sz="1400"/>
            <a:t>】</a:t>
          </a:r>
        </a:p>
        <a:p>
          <a:pPr algn="l">
            <a:lnSpc>
              <a:spcPts val="1700"/>
            </a:lnSpc>
          </a:pPr>
          <a:r>
            <a:rPr kumimoji="1" lang="ja-JP" altLang="en-US" sz="1400"/>
            <a:t>・宿泊単価・宿泊形態を入力し、領収書と金額が合うように記載をしてください。</a:t>
          </a:r>
          <a:endParaRPr kumimoji="1" lang="en-US" altLang="ja-JP" sz="1100"/>
        </a:p>
        <a:p>
          <a:pPr algn="l">
            <a:lnSpc>
              <a:spcPts val="1200"/>
            </a:lnSpc>
          </a:pPr>
          <a:endParaRPr kumimoji="1" lang="en-US" altLang="ja-JP" sz="1100"/>
        </a:p>
        <a:p>
          <a:pPr algn="l">
            <a:lnSpc>
              <a:spcPts val="1200"/>
            </a:lnSpc>
          </a:pPr>
          <a:endParaRPr kumimoji="1" lang="ja-JP" altLang="en-US" sz="1100"/>
        </a:p>
      </xdr:txBody>
    </xdr:sp>
    <xdr:clientData/>
  </xdr:twoCellAnchor>
  <xdr:twoCellAnchor editAs="oneCell">
    <xdr:from>
      <xdr:col>2</xdr:col>
      <xdr:colOff>923925</xdr:colOff>
      <xdr:row>6</xdr:row>
      <xdr:rowOff>219075</xdr:rowOff>
    </xdr:from>
    <xdr:to>
      <xdr:col>4</xdr:col>
      <xdr:colOff>190638</xdr:colOff>
      <xdr:row>8</xdr:row>
      <xdr:rowOff>323939</xdr:rowOff>
    </xdr:to>
    <xdr:pic>
      <xdr:nvPicPr>
        <xdr:cNvPr id="15" name="図 14">
          <a:extLst>
            <a:ext uri="{FF2B5EF4-FFF2-40B4-BE49-F238E27FC236}">
              <a16:creationId xmlns:a16="http://schemas.microsoft.com/office/drawing/2014/main" id="{244FCD2E-AFBD-A2A6-7A6A-3319B2C33009}"/>
            </a:ext>
          </a:extLst>
        </xdr:cNvPr>
        <xdr:cNvPicPr>
          <a:picLocks noChangeAspect="1"/>
        </xdr:cNvPicPr>
      </xdr:nvPicPr>
      <xdr:blipFill>
        <a:blip xmlns:r="http://schemas.openxmlformats.org/officeDocument/2006/relationships" r:embed="rId2"/>
        <a:stretch>
          <a:fillRect/>
        </a:stretch>
      </xdr:blipFill>
      <xdr:spPr>
        <a:xfrm>
          <a:off x="2009775" y="2114550"/>
          <a:ext cx="990738" cy="638264"/>
        </a:xfrm>
        <a:prstGeom prst="rect">
          <a:avLst/>
        </a:prstGeom>
      </xdr:spPr>
    </xdr:pic>
    <xdr:clientData/>
  </xdr:twoCellAnchor>
  <xdr:twoCellAnchor>
    <xdr:from>
      <xdr:col>3</xdr:col>
      <xdr:colOff>685800</xdr:colOff>
      <xdr:row>7</xdr:row>
      <xdr:rowOff>0</xdr:rowOff>
    </xdr:from>
    <xdr:to>
      <xdr:col>4</xdr:col>
      <xdr:colOff>189899</xdr:colOff>
      <xdr:row>7</xdr:row>
      <xdr:rowOff>227283</xdr:rowOff>
    </xdr:to>
    <xdr:sp macro="" textlink="">
      <xdr:nvSpPr>
        <xdr:cNvPr id="17" name="正方形/長方形 16">
          <a:extLst>
            <a:ext uri="{FF2B5EF4-FFF2-40B4-BE49-F238E27FC236}">
              <a16:creationId xmlns:a16="http://schemas.microsoft.com/office/drawing/2014/main" id="{55693075-0EE5-4D6D-A9A1-7B0F8503E8A0}"/>
            </a:ext>
          </a:extLst>
        </xdr:cNvPr>
        <xdr:cNvSpPr/>
      </xdr:nvSpPr>
      <xdr:spPr>
        <a:xfrm>
          <a:off x="2762250" y="2190750"/>
          <a:ext cx="237524" cy="227283"/>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347780</xdr:colOff>
      <xdr:row>6</xdr:row>
      <xdr:rowOff>95251</xdr:rowOff>
    </xdr:from>
    <xdr:to>
      <xdr:col>2</xdr:col>
      <xdr:colOff>839387</xdr:colOff>
      <xdr:row>8</xdr:row>
      <xdr:rowOff>95251</xdr:rowOff>
    </xdr:to>
    <xdr:sp macro="" textlink="">
      <xdr:nvSpPr>
        <xdr:cNvPr id="18" name="吹き出し: 線 17">
          <a:extLst>
            <a:ext uri="{FF2B5EF4-FFF2-40B4-BE49-F238E27FC236}">
              <a16:creationId xmlns:a16="http://schemas.microsoft.com/office/drawing/2014/main" id="{8E578FC5-9202-4CF8-A262-F81D16F9F88A}"/>
            </a:ext>
          </a:extLst>
        </xdr:cNvPr>
        <xdr:cNvSpPr/>
      </xdr:nvSpPr>
      <xdr:spPr>
        <a:xfrm>
          <a:off x="347780" y="1990726"/>
          <a:ext cx="1577457" cy="533400"/>
        </a:xfrm>
        <a:prstGeom prst="borderCallout1">
          <a:avLst>
            <a:gd name="adj1" fmla="val 56136"/>
            <a:gd name="adj2" fmla="val 97732"/>
            <a:gd name="adj3" fmla="val 92731"/>
            <a:gd name="adj4" fmla="val 11105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タブを選択し、該当する区分を選択</a:t>
          </a:r>
        </a:p>
      </xdr:txBody>
    </xdr:sp>
    <xdr:clientData/>
  </xdr:twoCellAnchor>
  <xdr:twoCellAnchor editAs="oneCell">
    <xdr:from>
      <xdr:col>20</xdr:col>
      <xdr:colOff>23813</xdr:colOff>
      <xdr:row>29</xdr:row>
      <xdr:rowOff>176220</xdr:rowOff>
    </xdr:from>
    <xdr:to>
      <xdr:col>20</xdr:col>
      <xdr:colOff>534081</xdr:colOff>
      <xdr:row>36</xdr:row>
      <xdr:rowOff>114988</xdr:rowOff>
    </xdr:to>
    <xdr:pic>
      <xdr:nvPicPr>
        <xdr:cNvPr id="3" name="図 5">
          <a:extLst>
            <a:ext uri="{FF2B5EF4-FFF2-40B4-BE49-F238E27FC236}">
              <a16:creationId xmlns:a16="http://schemas.microsoft.com/office/drawing/2014/main" id="{C626EDFE-F153-48CD-8794-0E30DB4CB2C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rot="5400000">
          <a:off x="14163675" y="9144008"/>
          <a:ext cx="1224643" cy="510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718061</xdr:colOff>
      <xdr:row>1</xdr:row>
      <xdr:rowOff>142875</xdr:rowOff>
    </xdr:from>
    <xdr:to>
      <xdr:col>20</xdr:col>
      <xdr:colOff>0</xdr:colOff>
      <xdr:row>3</xdr:row>
      <xdr:rowOff>50239</xdr:rowOff>
    </xdr:to>
    <xdr:sp macro="" textlink="">
      <xdr:nvSpPr>
        <xdr:cNvPr id="9" name="吹き出し: 線 13">
          <a:extLst>
            <a:ext uri="{FF2B5EF4-FFF2-40B4-BE49-F238E27FC236}">
              <a16:creationId xmlns:a16="http://schemas.microsoft.com/office/drawing/2014/main" id="{53506836-EFE6-4558-B1F2-9E15232652B9}"/>
            </a:ext>
          </a:extLst>
        </xdr:cNvPr>
        <xdr:cNvSpPr/>
      </xdr:nvSpPr>
      <xdr:spPr>
        <a:xfrm>
          <a:off x="13062461" y="495300"/>
          <a:ext cx="1434589" cy="545539"/>
        </a:xfrm>
        <a:prstGeom prst="borderCallout1">
          <a:avLst>
            <a:gd name="adj1" fmla="val 98445"/>
            <a:gd name="adj2" fmla="val 48871"/>
            <a:gd name="adj3" fmla="val 270032"/>
            <a:gd name="adj4" fmla="val 72628"/>
          </a:avLst>
        </a:prstGeom>
        <a:solidFill>
          <a:schemeClr val="bg2"/>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食事合計を様式</a:t>
          </a:r>
          <a:r>
            <a:rPr kumimoji="1" lang="en-US" altLang="ja-JP" sz="1100">
              <a:solidFill>
                <a:schemeClr val="tx1"/>
              </a:solidFill>
              <a:latin typeface="BIZ UDPゴシック" panose="020B0400000000000000" pitchFamily="50" charset="-128"/>
              <a:ea typeface="BIZ UDPゴシック" panose="020B0400000000000000" pitchFamily="50" charset="-128"/>
            </a:rPr>
            <a:t>5</a:t>
          </a:r>
          <a:r>
            <a:rPr kumimoji="1" lang="ja-JP" altLang="en-US" sz="1100">
              <a:solidFill>
                <a:schemeClr val="tx1"/>
              </a:solidFill>
              <a:latin typeface="BIZ UDPゴシック" panose="020B0400000000000000" pitchFamily="50" charset="-128"/>
              <a:ea typeface="BIZ UDPゴシック" panose="020B0400000000000000" pitchFamily="50" charset="-128"/>
            </a:rPr>
            <a:t>号に記載記載</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26</xdr:col>
      <xdr:colOff>234950</xdr:colOff>
      <xdr:row>4</xdr:row>
      <xdr:rowOff>228601</xdr:rowOff>
    </xdr:from>
    <xdr:to>
      <xdr:col>30</xdr:col>
      <xdr:colOff>452096</xdr:colOff>
      <xdr:row>8</xdr:row>
      <xdr:rowOff>339725</xdr:rowOff>
    </xdr:to>
    <xdr:sp macro="" textlink="">
      <xdr:nvSpPr>
        <xdr:cNvPr id="2" name="四角形: 角を丸くする 1">
          <a:extLst>
            <a:ext uri="{FF2B5EF4-FFF2-40B4-BE49-F238E27FC236}">
              <a16:creationId xmlns:a16="http://schemas.microsoft.com/office/drawing/2014/main" id="{C66F4EAC-18CB-4A29-8E25-C73C7105AF49}"/>
            </a:ext>
          </a:extLst>
        </xdr:cNvPr>
        <xdr:cNvSpPr/>
      </xdr:nvSpPr>
      <xdr:spPr>
        <a:xfrm>
          <a:off x="19084925" y="1514476"/>
          <a:ext cx="3274671" cy="121602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en-US" altLang="ja-JP" sz="1400">
              <a:solidFill>
                <a:schemeClr val="lt1"/>
              </a:solidFill>
              <a:effectLst/>
              <a:latin typeface="+mn-lt"/>
              <a:ea typeface="+mn-ea"/>
              <a:cs typeface="+mn-cs"/>
            </a:rPr>
            <a:t>【</a:t>
          </a:r>
          <a:r>
            <a:rPr kumimoji="1" lang="ja-JP" altLang="en-US" sz="1400"/>
            <a:t>注意事項</a:t>
          </a:r>
          <a:r>
            <a:rPr kumimoji="1" lang="en-US" altLang="ja-JP" sz="1400"/>
            <a:t>】</a:t>
          </a:r>
        </a:p>
        <a:p>
          <a:pPr algn="l">
            <a:lnSpc>
              <a:spcPts val="1700"/>
            </a:lnSpc>
          </a:pPr>
          <a:r>
            <a:rPr kumimoji="1" lang="ja-JP" altLang="en-US" sz="1400"/>
            <a:t>・宿泊単価・宿泊形態を入力し、領収書と金額が合うように記載をしてください。</a:t>
          </a:r>
          <a:endParaRPr kumimoji="1" lang="en-US" altLang="ja-JP" sz="1100"/>
        </a:p>
        <a:p>
          <a:pPr algn="l">
            <a:lnSpc>
              <a:spcPts val="1200"/>
            </a:lnSpc>
          </a:pPr>
          <a:endParaRPr kumimoji="1" lang="en-US" altLang="ja-JP" sz="1100"/>
        </a:p>
        <a:p>
          <a:pPr algn="l">
            <a:lnSpc>
              <a:spcPts val="1200"/>
            </a:lnSpc>
          </a:pPr>
          <a:endParaRPr kumimoji="1" lang="ja-JP" altLang="en-US" sz="1100"/>
        </a:p>
      </xdr:txBody>
    </xdr:sp>
    <xdr:clientData/>
  </xdr:twoCellAnchor>
  <xdr:twoCellAnchor>
    <xdr:from>
      <xdr:col>15</xdr:col>
      <xdr:colOff>231775</xdr:colOff>
      <xdr:row>12</xdr:row>
      <xdr:rowOff>79375</xdr:rowOff>
    </xdr:from>
    <xdr:to>
      <xdr:col>17</xdr:col>
      <xdr:colOff>205864</xdr:colOff>
      <xdr:row>14</xdr:row>
      <xdr:rowOff>2614</xdr:rowOff>
    </xdr:to>
    <xdr:sp macro="" textlink="">
      <xdr:nvSpPr>
        <xdr:cNvPr id="3" name="吹き出し: 線 13">
          <a:extLst>
            <a:ext uri="{FF2B5EF4-FFF2-40B4-BE49-F238E27FC236}">
              <a16:creationId xmlns:a16="http://schemas.microsoft.com/office/drawing/2014/main" id="{FA4A9D7D-88A8-4D65-B912-8A268F4A7456}"/>
            </a:ext>
          </a:extLst>
        </xdr:cNvPr>
        <xdr:cNvSpPr/>
      </xdr:nvSpPr>
      <xdr:spPr>
        <a:xfrm>
          <a:off x="11337925" y="3727450"/>
          <a:ext cx="1440939" cy="532839"/>
        </a:xfrm>
        <a:prstGeom prst="borderCallout1">
          <a:avLst>
            <a:gd name="adj1" fmla="val 127"/>
            <a:gd name="adj2" fmla="val 49532"/>
            <a:gd name="adj3" fmla="val -269821"/>
            <a:gd name="adj4" fmla="val 153934"/>
          </a:avLst>
        </a:prstGeom>
        <a:solidFill>
          <a:srgbClr val="FFFFFF"/>
        </a:solidFill>
        <a:ln w="2857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Calibri"/>
            </a:rPr>
            <a:t>食事合計を様式</a:t>
          </a:r>
          <a:r>
            <a:rPr kumimoji="1" lang="en-US" altLang="ja-JP"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Calibri"/>
            </a:rPr>
            <a:t>5</a:t>
          </a:r>
          <a:r>
            <a:rPr kumimoji="1" lang="ja-JP" altLang="en-US"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Calibri"/>
            </a:rPr>
            <a:t>号に記載記載</a:t>
          </a:r>
          <a:endParaRPr kumimoji="1" lang="en-US" altLang="ja-JP"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Calibri"/>
          </a:endParaRPr>
        </a:p>
      </xdr:txBody>
    </xdr:sp>
    <xdr:clientData/>
  </xdr:twoCellAnchor>
  <xdr:twoCellAnchor>
    <xdr:from>
      <xdr:col>19</xdr:col>
      <xdr:colOff>123825</xdr:colOff>
      <xdr:row>9</xdr:row>
      <xdr:rowOff>200025</xdr:rowOff>
    </xdr:from>
    <xdr:to>
      <xdr:col>21</xdr:col>
      <xdr:colOff>520189</xdr:colOff>
      <xdr:row>11</xdr:row>
      <xdr:rowOff>15314</xdr:rowOff>
    </xdr:to>
    <xdr:sp macro="" textlink="">
      <xdr:nvSpPr>
        <xdr:cNvPr id="4" name="吹き出し: 線 13">
          <a:extLst>
            <a:ext uri="{FF2B5EF4-FFF2-40B4-BE49-F238E27FC236}">
              <a16:creationId xmlns:a16="http://schemas.microsoft.com/office/drawing/2014/main" id="{BA40FDC0-BC97-4275-BC59-E243C0545FA6}"/>
            </a:ext>
          </a:extLst>
        </xdr:cNvPr>
        <xdr:cNvSpPr/>
      </xdr:nvSpPr>
      <xdr:spPr>
        <a:xfrm>
          <a:off x="14116050" y="2933700"/>
          <a:ext cx="1834639" cy="424889"/>
        </a:xfrm>
        <a:prstGeom prst="borderCallout1">
          <a:avLst>
            <a:gd name="adj1" fmla="val 4291"/>
            <a:gd name="adj2" fmla="val 48352"/>
            <a:gd name="adj3" fmla="val -124518"/>
            <a:gd name="adj4" fmla="val 85088"/>
          </a:avLst>
        </a:prstGeom>
        <a:solidFill>
          <a:srgbClr val="FFFFFF"/>
        </a:solidFill>
        <a:ln w="2857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Calibri"/>
            </a:rPr>
            <a:t>様式</a:t>
          </a:r>
          <a:r>
            <a:rPr kumimoji="1" lang="en-US" altLang="ja-JP"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Calibri"/>
            </a:rPr>
            <a:t>5</a:t>
          </a:r>
          <a:r>
            <a:rPr kumimoji="1" lang="ja-JP" altLang="en-US"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Calibri"/>
            </a:rPr>
            <a:t>号と一致</a:t>
          </a:r>
          <a:r>
            <a:rPr kumimoji="1" lang="en-US" altLang="ja-JP"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Calibri"/>
            </a:rPr>
            <a:t>(</a:t>
          </a:r>
          <a:r>
            <a:rPr kumimoji="1" lang="ja-JP" altLang="en-US"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Calibri"/>
            </a:rPr>
            <a:t>自動計算</a:t>
          </a:r>
          <a:r>
            <a:rPr kumimoji="1" lang="en-US" altLang="ja-JP"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Calibri"/>
            </a:rPr>
            <a:t>)</a:t>
          </a:r>
        </a:p>
      </xdr:txBody>
    </xdr:sp>
    <xdr:clientData/>
  </xdr:twoCellAnchor>
  <xdr:twoCellAnchor>
    <xdr:from>
      <xdr:col>13</xdr:col>
      <xdr:colOff>466725</xdr:colOff>
      <xdr:row>1</xdr:row>
      <xdr:rowOff>323851</xdr:rowOff>
    </xdr:from>
    <xdr:to>
      <xdr:col>15</xdr:col>
      <xdr:colOff>434464</xdr:colOff>
      <xdr:row>3</xdr:row>
      <xdr:rowOff>161926</xdr:rowOff>
    </xdr:to>
    <xdr:sp macro="" textlink="">
      <xdr:nvSpPr>
        <xdr:cNvPr id="5" name="吹き出し: 線 13">
          <a:extLst>
            <a:ext uri="{FF2B5EF4-FFF2-40B4-BE49-F238E27FC236}">
              <a16:creationId xmlns:a16="http://schemas.microsoft.com/office/drawing/2014/main" id="{82C23830-6064-4E39-A40F-34A39E3B2A85}"/>
            </a:ext>
          </a:extLst>
        </xdr:cNvPr>
        <xdr:cNvSpPr/>
      </xdr:nvSpPr>
      <xdr:spPr>
        <a:xfrm>
          <a:off x="10106025" y="676276"/>
          <a:ext cx="1434589" cy="476250"/>
        </a:xfrm>
        <a:prstGeom prst="borderCallout1">
          <a:avLst>
            <a:gd name="adj1" fmla="val 30352"/>
            <a:gd name="adj2" fmla="val 186309"/>
            <a:gd name="adj3" fmla="val 50039"/>
            <a:gd name="adj4" fmla="val 98522"/>
          </a:avLst>
        </a:prstGeom>
        <a:solidFill>
          <a:schemeClr val="bg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各宿泊単価を記載</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133350</xdr:colOff>
      <xdr:row>11</xdr:row>
      <xdr:rowOff>76200</xdr:rowOff>
    </xdr:from>
    <xdr:to>
      <xdr:col>12</xdr:col>
      <xdr:colOff>609600</xdr:colOff>
      <xdr:row>13</xdr:row>
      <xdr:rowOff>57150</xdr:rowOff>
    </xdr:to>
    <xdr:sp macro="" textlink="">
      <xdr:nvSpPr>
        <xdr:cNvPr id="6" name="テキスト ボックス 5">
          <a:extLst>
            <a:ext uri="{FF2B5EF4-FFF2-40B4-BE49-F238E27FC236}">
              <a16:creationId xmlns:a16="http://schemas.microsoft.com/office/drawing/2014/main" id="{9A333000-3F30-AC1F-B1BD-2B82464F37C1}"/>
            </a:ext>
          </a:extLst>
        </xdr:cNvPr>
        <xdr:cNvSpPr txBox="1"/>
      </xdr:nvSpPr>
      <xdr:spPr>
        <a:xfrm>
          <a:off x="7572375" y="3419475"/>
          <a:ext cx="1943100" cy="590550"/>
        </a:xfrm>
        <a:prstGeom prst="rect">
          <a:avLst/>
        </a:prstGeom>
        <a:solidFill>
          <a:schemeClr val="lt1"/>
        </a:solidFill>
        <a:ln w="412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領収書の紛失や、食事が必要なかった場合は０を入力</a:t>
          </a:r>
        </a:p>
      </xdr:txBody>
    </xdr:sp>
    <xdr:clientData/>
  </xdr:twoCellAnchor>
  <xdr:twoCellAnchor>
    <xdr:from>
      <xdr:col>1</xdr:col>
      <xdr:colOff>476250</xdr:colOff>
      <xdr:row>2</xdr:row>
      <xdr:rowOff>180975</xdr:rowOff>
    </xdr:from>
    <xdr:to>
      <xdr:col>3</xdr:col>
      <xdr:colOff>148707</xdr:colOff>
      <xdr:row>4</xdr:row>
      <xdr:rowOff>123825</xdr:rowOff>
    </xdr:to>
    <xdr:sp macro="" textlink="">
      <xdr:nvSpPr>
        <xdr:cNvPr id="8" name="吹き出し: 線 7">
          <a:extLst>
            <a:ext uri="{FF2B5EF4-FFF2-40B4-BE49-F238E27FC236}">
              <a16:creationId xmlns:a16="http://schemas.microsoft.com/office/drawing/2014/main" id="{A756F2D1-EB23-4504-8690-EB491BB13EBD}"/>
            </a:ext>
          </a:extLst>
        </xdr:cNvPr>
        <xdr:cNvSpPr/>
      </xdr:nvSpPr>
      <xdr:spPr>
        <a:xfrm>
          <a:off x="876300" y="876300"/>
          <a:ext cx="1577457" cy="533400"/>
        </a:xfrm>
        <a:prstGeom prst="borderCallout1">
          <a:avLst>
            <a:gd name="adj1" fmla="val 56136"/>
            <a:gd name="adj2" fmla="val 97732"/>
            <a:gd name="adj3" fmla="val -34054"/>
            <a:gd name="adj4" fmla="val 11588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タブを選択し、該当する宿泊区分を選択</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195993</xdr:colOff>
      <xdr:row>20</xdr:row>
      <xdr:rowOff>97168</xdr:rowOff>
    </xdr:from>
    <xdr:to>
      <xdr:col>11</xdr:col>
      <xdr:colOff>714367</xdr:colOff>
      <xdr:row>22</xdr:row>
      <xdr:rowOff>123825</xdr:rowOff>
    </xdr:to>
    <xdr:sp macro="" textlink="">
      <xdr:nvSpPr>
        <xdr:cNvPr id="2" name="角丸四角形 4">
          <a:extLst>
            <a:ext uri="{FF2B5EF4-FFF2-40B4-BE49-F238E27FC236}">
              <a16:creationId xmlns:a16="http://schemas.microsoft.com/office/drawing/2014/main" id="{141846F1-D6AB-4A01-B9DA-35CD9767BACE}"/>
            </a:ext>
          </a:extLst>
        </xdr:cNvPr>
        <xdr:cNvSpPr/>
      </xdr:nvSpPr>
      <xdr:spPr>
        <a:xfrm>
          <a:off x="2672493" y="6097918"/>
          <a:ext cx="4156924" cy="636257"/>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a:ln>
                <a:noFill/>
              </a:ln>
              <a:solidFill>
                <a:schemeClr val="tx1"/>
              </a:solidFill>
            </a:rPr>
            <a:t>点線赤枠内が入力できる箇所です</a:t>
          </a:r>
          <a:endParaRPr kumimoji="1" lang="en-US" altLang="ja-JP" sz="2000">
            <a:ln>
              <a:noFill/>
            </a:ln>
            <a:solidFill>
              <a:schemeClr val="tx1"/>
            </a:solidFill>
          </a:endParaRPr>
        </a:p>
      </xdr:txBody>
    </xdr:sp>
    <xdr:clientData/>
  </xdr:twoCellAnchor>
  <xdr:twoCellAnchor>
    <xdr:from>
      <xdr:col>2</xdr:col>
      <xdr:colOff>10042</xdr:colOff>
      <xdr:row>2</xdr:row>
      <xdr:rowOff>104775</xdr:rowOff>
    </xdr:from>
    <xdr:to>
      <xdr:col>5</xdr:col>
      <xdr:colOff>9525</xdr:colOff>
      <xdr:row>5</xdr:row>
      <xdr:rowOff>0</xdr:rowOff>
    </xdr:to>
    <xdr:sp macro="" textlink="">
      <xdr:nvSpPr>
        <xdr:cNvPr id="3" name="正方形/長方形 2">
          <a:extLst>
            <a:ext uri="{FF2B5EF4-FFF2-40B4-BE49-F238E27FC236}">
              <a16:creationId xmlns:a16="http://schemas.microsoft.com/office/drawing/2014/main" id="{6955407B-1455-4900-861D-9435E3E5D61F}"/>
            </a:ext>
          </a:extLst>
        </xdr:cNvPr>
        <xdr:cNvSpPr/>
      </xdr:nvSpPr>
      <xdr:spPr>
        <a:xfrm>
          <a:off x="752992" y="657225"/>
          <a:ext cx="1733033" cy="638175"/>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19050</xdr:colOff>
      <xdr:row>9</xdr:row>
      <xdr:rowOff>28575</xdr:rowOff>
    </xdr:from>
    <xdr:to>
      <xdr:col>13</xdr:col>
      <xdr:colOff>0</xdr:colOff>
      <xdr:row>18</xdr:row>
      <xdr:rowOff>85725</xdr:rowOff>
    </xdr:to>
    <xdr:sp macro="" textlink="">
      <xdr:nvSpPr>
        <xdr:cNvPr id="4" name="正方形/長方形 3">
          <a:extLst>
            <a:ext uri="{FF2B5EF4-FFF2-40B4-BE49-F238E27FC236}">
              <a16:creationId xmlns:a16="http://schemas.microsoft.com/office/drawing/2014/main" id="{50500809-6197-41DB-8B25-2F2B4F20EE77}"/>
            </a:ext>
          </a:extLst>
        </xdr:cNvPr>
        <xdr:cNvSpPr/>
      </xdr:nvSpPr>
      <xdr:spPr>
        <a:xfrm>
          <a:off x="228600" y="2676525"/>
          <a:ext cx="7315200" cy="280035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15</xdr:col>
      <xdr:colOff>403413</xdr:colOff>
      <xdr:row>0</xdr:row>
      <xdr:rowOff>0</xdr:rowOff>
    </xdr:from>
    <xdr:to>
      <xdr:col>16</xdr:col>
      <xdr:colOff>873500</xdr:colOff>
      <xdr:row>1</xdr:row>
      <xdr:rowOff>188819</xdr:rowOff>
    </xdr:to>
    <xdr:pic>
      <xdr:nvPicPr>
        <xdr:cNvPr id="5" name="図 5">
          <a:extLst>
            <a:ext uri="{FF2B5EF4-FFF2-40B4-BE49-F238E27FC236}">
              <a16:creationId xmlns:a16="http://schemas.microsoft.com/office/drawing/2014/main" id="{C878D312-36AF-4848-9A2E-64AF7FC304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8763" y="0"/>
          <a:ext cx="1222562" cy="503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29436</xdr:colOff>
      <xdr:row>9</xdr:row>
      <xdr:rowOff>45944</xdr:rowOff>
    </xdr:from>
    <xdr:to>
      <xdr:col>16</xdr:col>
      <xdr:colOff>9525</xdr:colOff>
      <xdr:row>17</xdr:row>
      <xdr:rowOff>276225</xdr:rowOff>
    </xdr:to>
    <xdr:sp macro="" textlink="">
      <xdr:nvSpPr>
        <xdr:cNvPr id="6" name="正方形/長方形 5">
          <a:extLst>
            <a:ext uri="{FF2B5EF4-FFF2-40B4-BE49-F238E27FC236}">
              <a16:creationId xmlns:a16="http://schemas.microsoft.com/office/drawing/2014/main" id="{6D0F1392-7D79-41BF-99C0-1936FE021569}"/>
            </a:ext>
          </a:extLst>
        </xdr:cNvPr>
        <xdr:cNvSpPr/>
      </xdr:nvSpPr>
      <xdr:spPr>
        <a:xfrm>
          <a:off x="7868511" y="2693894"/>
          <a:ext cx="1408839" cy="2668681"/>
        </a:xfrm>
        <a:prstGeom prst="rect">
          <a:avLst/>
        </a:prstGeom>
        <a:blipFill dpi="0" rotWithShape="1">
          <a:blip xmlns:r="http://schemas.openxmlformats.org/officeDocument/2006/relationships" r:embed="rId2">
            <a:alphaModFix amt="60000"/>
          </a:blip>
          <a:srcRect/>
          <a:tile tx="0" ty="0" sx="100000" sy="100000" flip="none" algn="tl"/>
        </a:blipFill>
        <a:ln w="28575">
          <a:solidFill>
            <a:schemeClr val="bg1">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6569</xdr:colOff>
      <xdr:row>111</xdr:row>
      <xdr:rowOff>133350</xdr:rowOff>
    </xdr:from>
    <xdr:to>
      <xdr:col>16</xdr:col>
      <xdr:colOff>1114424</xdr:colOff>
      <xdr:row>124</xdr:row>
      <xdr:rowOff>9525</xdr:rowOff>
    </xdr:to>
    <xdr:sp macro="" textlink="">
      <xdr:nvSpPr>
        <xdr:cNvPr id="7" name="正方形/長方形 6">
          <a:extLst>
            <a:ext uri="{FF2B5EF4-FFF2-40B4-BE49-F238E27FC236}">
              <a16:creationId xmlns:a16="http://schemas.microsoft.com/office/drawing/2014/main" id="{E56EBA76-6EB8-4151-BB3E-876264E155EC}"/>
            </a:ext>
          </a:extLst>
        </xdr:cNvPr>
        <xdr:cNvSpPr/>
      </xdr:nvSpPr>
      <xdr:spPr>
        <a:xfrm>
          <a:off x="5388194" y="9420225"/>
          <a:ext cx="4994055" cy="2047875"/>
        </a:xfrm>
        <a:prstGeom prst="rect">
          <a:avLst/>
        </a:prstGeom>
        <a:blipFill dpi="0" rotWithShape="1">
          <a:blip xmlns:r="http://schemas.openxmlformats.org/officeDocument/2006/relationships" r:embed="rId2">
            <a:alphaModFix amt="60000"/>
          </a:blip>
          <a:srcRect/>
          <a:tile tx="0" ty="0" sx="100000" sy="100000" flip="none" algn="tl"/>
        </a:blipFill>
        <a:ln w="28575">
          <a:solidFill>
            <a:schemeClr val="bg1">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2000">
              <a:solidFill>
                <a:srgbClr val="FF0000"/>
              </a:solidFill>
            </a:rPr>
            <a:t>入力不要</a:t>
          </a:r>
          <a:endParaRPr lang="en-US" altLang="ja-JP">
            <a:solidFill>
              <a:srgbClr val="FF0000"/>
            </a:solidFill>
          </a:endParaRPr>
        </a:p>
        <a:p>
          <a:endParaRPr lang="ja-JP" altLang="en-US"/>
        </a:p>
      </xdr:txBody>
    </xdr:sp>
    <xdr:clientData/>
  </xdr:twoCellAnchor>
  <xdr:twoCellAnchor>
    <xdr:from>
      <xdr:col>15</xdr:col>
      <xdr:colOff>98936</xdr:colOff>
      <xdr:row>4</xdr:row>
      <xdr:rowOff>254561</xdr:rowOff>
    </xdr:from>
    <xdr:to>
      <xdr:col>17</xdr:col>
      <xdr:colOff>15875</xdr:colOff>
      <xdr:row>6</xdr:row>
      <xdr:rowOff>47625</xdr:rowOff>
    </xdr:to>
    <xdr:sp macro="" textlink="">
      <xdr:nvSpPr>
        <xdr:cNvPr id="9" name="吹き出し: 線 13">
          <a:extLst>
            <a:ext uri="{FF2B5EF4-FFF2-40B4-BE49-F238E27FC236}">
              <a16:creationId xmlns:a16="http://schemas.microsoft.com/office/drawing/2014/main" id="{AF91E34D-CC49-49C3-980D-BF0678A20040}"/>
            </a:ext>
          </a:extLst>
        </xdr:cNvPr>
        <xdr:cNvSpPr/>
      </xdr:nvSpPr>
      <xdr:spPr>
        <a:xfrm>
          <a:off x="8607936" y="1238811"/>
          <a:ext cx="1790189" cy="555064"/>
        </a:xfrm>
        <a:prstGeom prst="borderCallout1">
          <a:avLst>
            <a:gd name="adj1" fmla="val 72256"/>
            <a:gd name="adj2" fmla="val 2694"/>
            <a:gd name="adj3" fmla="val 278762"/>
            <a:gd name="adj4" fmla="val -31052"/>
          </a:avLst>
        </a:prstGeom>
        <a:solidFill>
          <a:schemeClr val="bg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この部分は自動算出されます。</a:t>
          </a:r>
          <a:endParaRPr kumimoji="1" lang="en-US" altLang="ja-JP" sz="1100">
            <a:solidFill>
              <a:schemeClr val="tx1"/>
            </a:solidFill>
          </a:endParaRPr>
        </a:p>
      </xdr:txBody>
    </xdr:sp>
    <xdr:clientData/>
  </xdr:twoCellAnchor>
  <xdr:twoCellAnchor>
    <xdr:from>
      <xdr:col>17</xdr:col>
      <xdr:colOff>258746</xdr:colOff>
      <xdr:row>22</xdr:row>
      <xdr:rowOff>88712</xdr:rowOff>
    </xdr:from>
    <xdr:to>
      <xdr:col>21</xdr:col>
      <xdr:colOff>745767</xdr:colOff>
      <xdr:row>28</xdr:row>
      <xdr:rowOff>104775</xdr:rowOff>
    </xdr:to>
    <xdr:sp macro="" textlink="">
      <xdr:nvSpPr>
        <xdr:cNvPr id="11" name="四角形: 角を丸くする 10">
          <a:extLst>
            <a:ext uri="{FF2B5EF4-FFF2-40B4-BE49-F238E27FC236}">
              <a16:creationId xmlns:a16="http://schemas.microsoft.com/office/drawing/2014/main" id="{2AA30EAC-5C38-4B49-9B71-1A696B648E41}"/>
            </a:ext>
          </a:extLst>
        </xdr:cNvPr>
        <xdr:cNvSpPr/>
      </xdr:nvSpPr>
      <xdr:spPr>
        <a:xfrm>
          <a:off x="10650521" y="6699062"/>
          <a:ext cx="3277846" cy="184486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en-US" altLang="ja-JP" sz="1400">
              <a:solidFill>
                <a:schemeClr val="lt1"/>
              </a:solidFill>
              <a:effectLst/>
              <a:latin typeface="+mn-lt"/>
              <a:ea typeface="+mn-ea"/>
              <a:cs typeface="+mn-cs"/>
            </a:rPr>
            <a:t>【</a:t>
          </a:r>
          <a:r>
            <a:rPr kumimoji="1" lang="ja-JP" altLang="en-US" sz="1400"/>
            <a:t>注意事項</a:t>
          </a:r>
          <a:r>
            <a:rPr kumimoji="1" lang="en-US" altLang="ja-JP" sz="1400"/>
            <a:t>】</a:t>
          </a:r>
        </a:p>
        <a:p>
          <a:pPr algn="l">
            <a:lnSpc>
              <a:spcPts val="1700"/>
            </a:lnSpc>
          </a:pPr>
          <a:r>
            <a:rPr kumimoji="1" lang="en-US" altLang="ja-JP" sz="1400"/>
            <a:t>※</a:t>
          </a:r>
          <a:r>
            <a:rPr kumimoji="1" lang="ja-JP" altLang="en-US" sz="1400"/>
            <a:t>自家用自動車等を利用する際</a:t>
          </a:r>
          <a:r>
            <a:rPr kumimoji="1" lang="ja-JP" altLang="ja-JP" sz="1400">
              <a:solidFill>
                <a:schemeClr val="lt1"/>
              </a:solidFill>
              <a:effectLst/>
              <a:latin typeface="+mn-lt"/>
              <a:ea typeface="+mn-ea"/>
              <a:cs typeface="+mn-cs"/>
            </a:rPr>
            <a:t>（様式</a:t>
          </a:r>
          <a:r>
            <a:rPr kumimoji="1" lang="en-US" altLang="ja-JP" sz="1400">
              <a:solidFill>
                <a:schemeClr val="lt1"/>
              </a:solidFill>
              <a:effectLst/>
              <a:latin typeface="+mn-lt"/>
              <a:ea typeface="+mn-ea"/>
              <a:cs typeface="+mn-cs"/>
            </a:rPr>
            <a:t>3</a:t>
          </a:r>
          <a:r>
            <a:rPr kumimoji="1" lang="ja-JP" altLang="ja-JP" sz="1400">
              <a:solidFill>
                <a:schemeClr val="lt1"/>
              </a:solidFill>
              <a:effectLst/>
              <a:latin typeface="+mn-lt"/>
              <a:ea typeface="+mn-ea"/>
              <a:cs typeface="+mn-cs"/>
            </a:rPr>
            <a:t>号提出時）</a:t>
          </a:r>
          <a:r>
            <a:rPr kumimoji="1" lang="ja-JP" altLang="en-US" sz="1400"/>
            <a:t>に、交付決定額が一般交通機関利用額が適用された場合でも、</a:t>
          </a:r>
          <a:r>
            <a:rPr kumimoji="1" lang="ja-JP" altLang="en-US" sz="1400" b="1">
              <a:solidFill>
                <a:srgbClr val="FFC000"/>
              </a:solidFill>
            </a:rPr>
            <a:t>交通費は「車賃」に計上してください。</a:t>
          </a:r>
          <a:endParaRPr kumimoji="1" lang="en-US" altLang="ja-JP" sz="1400"/>
        </a:p>
        <a:p>
          <a:pPr algn="l">
            <a:lnSpc>
              <a:spcPts val="1200"/>
            </a:lnSpc>
          </a:pPr>
          <a:endParaRPr kumimoji="1" lang="ja-JP" altLang="en-US" sz="1100"/>
        </a:p>
      </xdr:txBody>
    </xdr:sp>
    <xdr:clientData/>
  </xdr:twoCellAnchor>
  <xdr:twoCellAnchor>
    <xdr:from>
      <xdr:col>15</xdr:col>
      <xdr:colOff>92586</xdr:colOff>
      <xdr:row>4</xdr:row>
      <xdr:rowOff>257736</xdr:rowOff>
    </xdr:from>
    <xdr:to>
      <xdr:col>17</xdr:col>
      <xdr:colOff>9525</xdr:colOff>
      <xdr:row>6</xdr:row>
      <xdr:rowOff>50800</xdr:rowOff>
    </xdr:to>
    <xdr:sp macro="" textlink="">
      <xdr:nvSpPr>
        <xdr:cNvPr id="8" name="吹き出し: 線 13">
          <a:extLst>
            <a:ext uri="{FF2B5EF4-FFF2-40B4-BE49-F238E27FC236}">
              <a16:creationId xmlns:a16="http://schemas.microsoft.com/office/drawing/2014/main" id="{E6A227EF-9B85-44A7-8DC6-D599080ABF10}"/>
            </a:ext>
          </a:extLst>
        </xdr:cNvPr>
        <xdr:cNvSpPr/>
      </xdr:nvSpPr>
      <xdr:spPr>
        <a:xfrm>
          <a:off x="8607936" y="1238811"/>
          <a:ext cx="1793364" cy="545539"/>
        </a:xfrm>
        <a:prstGeom prst="borderCallout1">
          <a:avLst>
            <a:gd name="adj1" fmla="val 72256"/>
            <a:gd name="adj2" fmla="val 2694"/>
            <a:gd name="adj3" fmla="val 278762"/>
            <a:gd name="adj4" fmla="val -31052"/>
          </a:avLst>
        </a:prstGeom>
        <a:solidFill>
          <a:schemeClr val="bg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この部分は自動算出されます。</a:t>
          </a:r>
          <a:endParaRPr kumimoji="1" lang="en-US" altLang="ja-JP"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34967</xdr:colOff>
      <xdr:row>20</xdr:row>
      <xdr:rowOff>4004</xdr:rowOff>
    </xdr:from>
    <xdr:to>
      <xdr:col>4</xdr:col>
      <xdr:colOff>783168</xdr:colOff>
      <xdr:row>25</xdr:row>
      <xdr:rowOff>296334</xdr:rowOff>
    </xdr:to>
    <xdr:sp macro="" textlink="">
      <xdr:nvSpPr>
        <xdr:cNvPr id="21" name="正方形/長方形 20">
          <a:extLst>
            <a:ext uri="{FF2B5EF4-FFF2-40B4-BE49-F238E27FC236}">
              <a16:creationId xmlns:a16="http://schemas.microsoft.com/office/drawing/2014/main" id="{D7F3FC72-2492-40C6-AC93-045F8DA0A368}"/>
            </a:ext>
          </a:extLst>
        </xdr:cNvPr>
        <xdr:cNvSpPr/>
      </xdr:nvSpPr>
      <xdr:spPr>
        <a:xfrm>
          <a:off x="2066967" y="4755921"/>
          <a:ext cx="1552534" cy="1932746"/>
        </a:xfrm>
        <a:prstGeom prst="rect">
          <a:avLst/>
        </a:prstGeom>
        <a:blipFill dpi="0" rotWithShape="1">
          <a:blip xmlns:r="http://schemas.openxmlformats.org/officeDocument/2006/relationships" r:embed="rId1">
            <a:alphaModFix amt="60000"/>
          </a:blip>
          <a:srcRect/>
          <a:tile tx="0" ty="0" sx="100000" sy="100000" flip="none" algn="tl"/>
        </a:blipFill>
        <a:ln w="28575">
          <a:solidFill>
            <a:schemeClr val="bg1">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17717</xdr:colOff>
      <xdr:row>19</xdr:row>
      <xdr:rowOff>188614</xdr:rowOff>
    </xdr:from>
    <xdr:to>
      <xdr:col>10</xdr:col>
      <xdr:colOff>804333</xdr:colOff>
      <xdr:row>25</xdr:row>
      <xdr:rowOff>317500</xdr:rowOff>
    </xdr:to>
    <xdr:sp macro="" textlink="">
      <xdr:nvSpPr>
        <xdr:cNvPr id="22" name="正方形/長方形 21">
          <a:extLst>
            <a:ext uri="{FF2B5EF4-FFF2-40B4-BE49-F238E27FC236}">
              <a16:creationId xmlns:a16="http://schemas.microsoft.com/office/drawing/2014/main" id="{CEDFDAD6-7A6A-42C3-818C-610906679D09}"/>
            </a:ext>
          </a:extLst>
        </xdr:cNvPr>
        <xdr:cNvSpPr/>
      </xdr:nvSpPr>
      <xdr:spPr>
        <a:xfrm>
          <a:off x="6261884" y="4750031"/>
          <a:ext cx="2395282" cy="1959802"/>
        </a:xfrm>
        <a:prstGeom prst="rect">
          <a:avLst/>
        </a:prstGeom>
        <a:blipFill dpi="0" rotWithShape="1">
          <a:blip xmlns:r="http://schemas.openxmlformats.org/officeDocument/2006/relationships" r:embed="rId1">
            <a:alphaModFix amt="60000"/>
          </a:blip>
          <a:srcRect/>
          <a:tile tx="0" ty="0" sx="100000" sy="100000" flip="none" algn="tl"/>
        </a:blipFill>
        <a:ln w="28575">
          <a:solidFill>
            <a:schemeClr val="bg1">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838200</xdr:colOff>
      <xdr:row>20</xdr:row>
      <xdr:rowOff>2950</xdr:rowOff>
    </xdr:from>
    <xdr:to>
      <xdr:col>7</xdr:col>
      <xdr:colOff>847725</xdr:colOff>
      <xdr:row>25</xdr:row>
      <xdr:rowOff>306917</xdr:rowOff>
    </xdr:to>
    <xdr:sp macro="" textlink="">
      <xdr:nvSpPr>
        <xdr:cNvPr id="23" name="正方形/長方形 22">
          <a:extLst>
            <a:ext uri="{FF2B5EF4-FFF2-40B4-BE49-F238E27FC236}">
              <a16:creationId xmlns:a16="http://schemas.microsoft.com/office/drawing/2014/main" id="{A431AE79-19DC-4A62-868F-F64E4E200157}"/>
            </a:ext>
          </a:extLst>
        </xdr:cNvPr>
        <xdr:cNvSpPr/>
      </xdr:nvSpPr>
      <xdr:spPr>
        <a:xfrm>
          <a:off x="4476750" y="4813075"/>
          <a:ext cx="1743075" cy="1923217"/>
        </a:xfrm>
        <a:prstGeom prst="rect">
          <a:avLst/>
        </a:prstGeom>
        <a:blipFill dpi="0" rotWithShape="1">
          <a:blip xmlns:r="http://schemas.openxmlformats.org/officeDocument/2006/relationships" r:embed="rId1">
            <a:alphaModFix amt="60000"/>
          </a:blip>
          <a:srcRect/>
          <a:tile tx="0" ty="0" sx="100000" sy="100000" flip="none" algn="tl"/>
        </a:blipFill>
        <a:ln w="28575">
          <a:solidFill>
            <a:schemeClr val="bg1">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121919</xdr:colOff>
      <xdr:row>0</xdr:row>
      <xdr:rowOff>74083</xdr:rowOff>
    </xdr:from>
    <xdr:to>
      <xdr:col>10</xdr:col>
      <xdr:colOff>548065</xdr:colOff>
      <xdr:row>2</xdr:row>
      <xdr:rowOff>115136</xdr:rowOff>
    </xdr:to>
    <xdr:sp macro="" textlink="">
      <xdr:nvSpPr>
        <xdr:cNvPr id="24" name="正方形/長方形 23">
          <a:extLst>
            <a:ext uri="{FF2B5EF4-FFF2-40B4-BE49-F238E27FC236}">
              <a16:creationId xmlns:a16="http://schemas.microsoft.com/office/drawing/2014/main" id="{E88A0C65-6B7A-460A-9AF9-168E30A12BED}"/>
            </a:ext>
          </a:extLst>
        </xdr:cNvPr>
        <xdr:cNvSpPr/>
      </xdr:nvSpPr>
      <xdr:spPr>
        <a:xfrm>
          <a:off x="7202169" y="74083"/>
          <a:ext cx="1198729" cy="52788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t>記入例</a:t>
          </a:r>
        </a:p>
      </xdr:txBody>
    </xdr:sp>
    <xdr:clientData/>
  </xdr:twoCellAnchor>
  <xdr:twoCellAnchor>
    <xdr:from>
      <xdr:col>7</xdr:col>
      <xdr:colOff>4905</xdr:colOff>
      <xdr:row>6</xdr:row>
      <xdr:rowOff>32037</xdr:rowOff>
    </xdr:from>
    <xdr:to>
      <xdr:col>9</xdr:col>
      <xdr:colOff>753920</xdr:colOff>
      <xdr:row>8</xdr:row>
      <xdr:rowOff>239335</xdr:rowOff>
    </xdr:to>
    <xdr:sp macro="" textlink="">
      <xdr:nvSpPr>
        <xdr:cNvPr id="25" name="正方形/長方形 24">
          <a:extLst>
            <a:ext uri="{FF2B5EF4-FFF2-40B4-BE49-F238E27FC236}">
              <a16:creationId xmlns:a16="http://schemas.microsoft.com/office/drawing/2014/main" id="{4CEB572F-68FC-4133-B246-AAEC4E28DFB3}"/>
            </a:ext>
          </a:extLst>
        </xdr:cNvPr>
        <xdr:cNvSpPr/>
      </xdr:nvSpPr>
      <xdr:spPr>
        <a:xfrm>
          <a:off x="5391822" y="1376120"/>
          <a:ext cx="2442348" cy="694132"/>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825659</xdr:colOff>
      <xdr:row>2</xdr:row>
      <xdr:rowOff>226598</xdr:rowOff>
    </xdr:from>
    <xdr:to>
      <xdr:col>10</xdr:col>
      <xdr:colOff>751417</xdr:colOff>
      <xdr:row>4</xdr:row>
      <xdr:rowOff>21166</xdr:rowOff>
    </xdr:to>
    <xdr:sp macro="" textlink="">
      <xdr:nvSpPr>
        <xdr:cNvPr id="26" name="正方形/長方形 25">
          <a:extLst>
            <a:ext uri="{FF2B5EF4-FFF2-40B4-BE49-F238E27FC236}">
              <a16:creationId xmlns:a16="http://schemas.microsoft.com/office/drawing/2014/main" id="{1A28481D-FAF4-42E7-8068-0B6080712403}"/>
            </a:ext>
          </a:extLst>
        </xdr:cNvPr>
        <xdr:cNvSpPr/>
      </xdr:nvSpPr>
      <xdr:spPr>
        <a:xfrm>
          <a:off x="7069826" y="713431"/>
          <a:ext cx="1534424" cy="281402"/>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xdr:colOff>
      <xdr:row>11</xdr:row>
      <xdr:rowOff>30390</xdr:rowOff>
    </xdr:from>
    <xdr:to>
      <xdr:col>2</xdr:col>
      <xdr:colOff>560918</xdr:colOff>
      <xdr:row>12</xdr:row>
      <xdr:rowOff>10583</xdr:rowOff>
    </xdr:to>
    <xdr:sp macro="" textlink="">
      <xdr:nvSpPr>
        <xdr:cNvPr id="27" name="正方形/長方形 26">
          <a:extLst>
            <a:ext uri="{FF2B5EF4-FFF2-40B4-BE49-F238E27FC236}">
              <a16:creationId xmlns:a16="http://schemas.microsoft.com/office/drawing/2014/main" id="{9759FD47-922A-4FD3-B37D-4C2B0EB35742}"/>
            </a:ext>
          </a:extLst>
        </xdr:cNvPr>
        <xdr:cNvSpPr/>
      </xdr:nvSpPr>
      <xdr:spPr>
        <a:xfrm>
          <a:off x="264584" y="2517473"/>
          <a:ext cx="1471084" cy="22361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0</xdr:colOff>
      <xdr:row>11</xdr:row>
      <xdr:rowOff>2580</xdr:rowOff>
    </xdr:from>
    <xdr:to>
      <xdr:col>5</xdr:col>
      <xdr:colOff>21167</xdr:colOff>
      <xdr:row>11</xdr:row>
      <xdr:rowOff>232834</xdr:rowOff>
    </xdr:to>
    <xdr:sp macro="" textlink="">
      <xdr:nvSpPr>
        <xdr:cNvPr id="28" name="正方形/長方形 27">
          <a:extLst>
            <a:ext uri="{FF2B5EF4-FFF2-40B4-BE49-F238E27FC236}">
              <a16:creationId xmlns:a16="http://schemas.microsoft.com/office/drawing/2014/main" id="{FE093185-8684-48D1-B240-86285955CB73}"/>
            </a:ext>
          </a:extLst>
        </xdr:cNvPr>
        <xdr:cNvSpPr/>
      </xdr:nvSpPr>
      <xdr:spPr>
        <a:xfrm>
          <a:off x="2836333" y="2489663"/>
          <a:ext cx="836084" cy="230254"/>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21079</xdr:colOff>
      <xdr:row>20</xdr:row>
      <xdr:rowOff>8814</xdr:rowOff>
    </xdr:from>
    <xdr:to>
      <xdr:col>1</xdr:col>
      <xdr:colOff>892242</xdr:colOff>
      <xdr:row>24</xdr:row>
      <xdr:rowOff>296832</xdr:rowOff>
    </xdr:to>
    <xdr:sp macro="" textlink="">
      <xdr:nvSpPr>
        <xdr:cNvPr id="29" name="正方形/長方形 28">
          <a:extLst>
            <a:ext uri="{FF2B5EF4-FFF2-40B4-BE49-F238E27FC236}">
              <a16:creationId xmlns:a16="http://schemas.microsoft.com/office/drawing/2014/main" id="{C9065F9C-4832-4EEB-8897-9578DD488D7A}"/>
            </a:ext>
          </a:extLst>
        </xdr:cNvPr>
        <xdr:cNvSpPr/>
      </xdr:nvSpPr>
      <xdr:spPr>
        <a:xfrm>
          <a:off x="285662" y="4760731"/>
          <a:ext cx="871163" cy="1600351"/>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211156</xdr:colOff>
      <xdr:row>6</xdr:row>
      <xdr:rowOff>212912</xdr:rowOff>
    </xdr:from>
    <xdr:to>
      <xdr:col>5</xdr:col>
      <xdr:colOff>434020</xdr:colOff>
      <xdr:row>8</xdr:row>
      <xdr:rowOff>113698</xdr:rowOff>
    </xdr:to>
    <xdr:sp macro="" textlink="">
      <xdr:nvSpPr>
        <xdr:cNvPr id="31" name="角丸四角形 3">
          <a:extLst>
            <a:ext uri="{FF2B5EF4-FFF2-40B4-BE49-F238E27FC236}">
              <a16:creationId xmlns:a16="http://schemas.microsoft.com/office/drawing/2014/main" id="{5DF2DD06-A17D-485E-BF7B-414C2B7B5CF8}"/>
            </a:ext>
          </a:extLst>
        </xdr:cNvPr>
        <xdr:cNvSpPr/>
      </xdr:nvSpPr>
      <xdr:spPr>
        <a:xfrm>
          <a:off x="211156" y="1556995"/>
          <a:ext cx="3874114" cy="387620"/>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a:ln>
                <a:noFill/>
              </a:ln>
              <a:solidFill>
                <a:schemeClr val="tx1"/>
              </a:solidFill>
            </a:rPr>
            <a:t>点線赤枠内が入力可能な箇所です</a:t>
          </a:r>
          <a:endParaRPr kumimoji="1" lang="en-US" altLang="ja-JP" sz="1400">
            <a:ln>
              <a:noFill/>
            </a:ln>
            <a:solidFill>
              <a:schemeClr val="tx1"/>
            </a:solidFill>
          </a:endParaRPr>
        </a:p>
      </xdr:txBody>
    </xdr:sp>
    <xdr:clientData/>
  </xdr:twoCellAnchor>
  <xdr:twoCellAnchor>
    <xdr:from>
      <xdr:col>5</xdr:col>
      <xdr:colOff>194684</xdr:colOff>
      <xdr:row>23</xdr:row>
      <xdr:rowOff>48967</xdr:rowOff>
    </xdr:from>
    <xdr:to>
      <xdr:col>6</xdr:col>
      <xdr:colOff>243829</xdr:colOff>
      <xdr:row>27</xdr:row>
      <xdr:rowOff>36855</xdr:rowOff>
    </xdr:to>
    <xdr:cxnSp macro="">
      <xdr:nvCxnSpPr>
        <xdr:cNvPr id="32" name="直線コネクタ 31">
          <a:extLst>
            <a:ext uri="{FF2B5EF4-FFF2-40B4-BE49-F238E27FC236}">
              <a16:creationId xmlns:a16="http://schemas.microsoft.com/office/drawing/2014/main" id="{C75CE3BD-02E9-472B-82A6-25BCD76E7248}"/>
            </a:ext>
          </a:extLst>
        </xdr:cNvPr>
        <xdr:cNvCxnSpPr/>
      </xdr:nvCxnSpPr>
      <xdr:spPr>
        <a:xfrm flipH="1">
          <a:off x="3845934" y="5785134"/>
          <a:ext cx="906395" cy="1300221"/>
        </a:xfrm>
        <a:prstGeom prst="line">
          <a:avLst/>
        </a:prstGeom>
        <a:ln w="12700">
          <a:solidFill>
            <a:srgbClr val="FF0000"/>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8</xdr:col>
      <xdr:colOff>3834</xdr:colOff>
      <xdr:row>30</xdr:row>
      <xdr:rowOff>22642</xdr:rowOff>
    </xdr:from>
    <xdr:to>
      <xdr:col>9</xdr:col>
      <xdr:colOff>762000</xdr:colOff>
      <xdr:row>31</xdr:row>
      <xdr:rowOff>305760</xdr:rowOff>
    </xdr:to>
    <xdr:sp macro="" textlink="">
      <xdr:nvSpPr>
        <xdr:cNvPr id="33" name="正方形/長方形 32">
          <a:extLst>
            <a:ext uri="{FF2B5EF4-FFF2-40B4-BE49-F238E27FC236}">
              <a16:creationId xmlns:a16="http://schemas.microsoft.com/office/drawing/2014/main" id="{88C3C152-71D9-4764-81A7-47198F5D8CC2}"/>
            </a:ext>
          </a:extLst>
        </xdr:cNvPr>
        <xdr:cNvSpPr/>
      </xdr:nvSpPr>
      <xdr:spPr>
        <a:xfrm>
          <a:off x="6248001" y="8055392"/>
          <a:ext cx="1594249" cy="611201"/>
        </a:xfrm>
        <a:prstGeom prst="rect">
          <a:avLst/>
        </a:prstGeom>
        <a:blipFill dpi="0" rotWithShape="1">
          <a:blip xmlns:r="http://schemas.openxmlformats.org/officeDocument/2006/relationships" r:embed="rId1">
            <a:alphaModFix amt="60000"/>
          </a:blip>
          <a:srcRect/>
          <a:tile tx="0" ty="0" sx="100000" sy="100000" flip="none" algn="tl"/>
        </a:blipFill>
        <a:ln w="28575">
          <a:solidFill>
            <a:schemeClr val="bg1">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625163</xdr:colOff>
      <xdr:row>25</xdr:row>
      <xdr:rowOff>127000</xdr:rowOff>
    </xdr:from>
    <xdr:to>
      <xdr:col>8</xdr:col>
      <xdr:colOff>254000</xdr:colOff>
      <xdr:row>27</xdr:row>
      <xdr:rowOff>133228</xdr:rowOff>
    </xdr:to>
    <xdr:cxnSp macro="">
      <xdr:nvCxnSpPr>
        <xdr:cNvPr id="34" name="直線コネクタ 33">
          <a:extLst>
            <a:ext uri="{FF2B5EF4-FFF2-40B4-BE49-F238E27FC236}">
              <a16:creationId xmlns:a16="http://schemas.microsoft.com/office/drawing/2014/main" id="{B7E537D7-F42A-4D43-906C-59E6C1BEAE8C}"/>
            </a:ext>
          </a:extLst>
        </xdr:cNvPr>
        <xdr:cNvCxnSpPr>
          <a:endCxn id="35" idx="0"/>
        </xdr:cNvCxnSpPr>
      </xdr:nvCxnSpPr>
      <xdr:spPr>
        <a:xfrm flipH="1">
          <a:off x="4263713" y="6556375"/>
          <a:ext cx="2219637" cy="653928"/>
        </a:xfrm>
        <a:prstGeom prst="line">
          <a:avLst/>
        </a:prstGeom>
        <a:ln w="12700">
          <a:solidFill>
            <a:srgbClr val="FF0000"/>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xdr:col>
      <xdr:colOff>104775</xdr:colOff>
      <xdr:row>25</xdr:row>
      <xdr:rowOff>304556</xdr:rowOff>
    </xdr:from>
    <xdr:to>
      <xdr:col>5</xdr:col>
      <xdr:colOff>625163</xdr:colOff>
      <xdr:row>28</xdr:row>
      <xdr:rowOff>285749</xdr:rowOff>
    </xdr:to>
    <xdr:sp macro="" textlink="">
      <xdr:nvSpPr>
        <xdr:cNvPr id="35" name="吹き出し: 線 13">
          <a:extLst>
            <a:ext uri="{FF2B5EF4-FFF2-40B4-BE49-F238E27FC236}">
              <a16:creationId xmlns:a16="http://schemas.microsoft.com/office/drawing/2014/main" id="{A2198F26-B045-4017-938E-AC1CF6939F40}"/>
            </a:ext>
          </a:extLst>
        </xdr:cNvPr>
        <xdr:cNvSpPr/>
      </xdr:nvSpPr>
      <xdr:spPr>
        <a:xfrm>
          <a:off x="2133600" y="6733931"/>
          <a:ext cx="2130113" cy="952743"/>
        </a:xfrm>
        <a:prstGeom prst="borderCallout1">
          <a:avLst>
            <a:gd name="adj1" fmla="val 5259"/>
            <a:gd name="adj2" fmla="val 14639"/>
            <a:gd name="adj3" fmla="val -98181"/>
            <a:gd name="adj4" fmla="val 3196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この部分は様式第５号を入力し、様式</a:t>
          </a:r>
          <a:r>
            <a:rPr kumimoji="1" lang="en-US" altLang="ja-JP" sz="1100">
              <a:solidFill>
                <a:schemeClr val="tx1"/>
              </a:solidFill>
              <a:latin typeface="BIZ UDPゴシック" panose="020B0400000000000000" pitchFamily="50" charset="-128"/>
              <a:ea typeface="BIZ UDPゴシック" panose="020B0400000000000000" pitchFamily="50" charset="-128"/>
            </a:rPr>
            <a:t>4</a:t>
          </a:r>
          <a:r>
            <a:rPr kumimoji="1" lang="ja-JP" altLang="en-US" sz="1100">
              <a:solidFill>
                <a:schemeClr val="tx1"/>
              </a:solidFill>
              <a:latin typeface="BIZ UDPゴシック" panose="020B0400000000000000" pitchFamily="50" charset="-128"/>
              <a:ea typeface="BIZ UDPゴシック" panose="020B0400000000000000" pitchFamily="50" charset="-128"/>
            </a:rPr>
            <a:t>号に種別を入力と自動で算出されます</a:t>
          </a:r>
          <a:r>
            <a:rPr kumimoji="1" lang="ja-JP" altLang="en-US" sz="1100">
              <a:solidFill>
                <a:schemeClr val="tx1"/>
              </a:solidFill>
            </a:rPr>
            <a:t>。</a:t>
          </a:r>
          <a:endParaRPr kumimoji="1" lang="en-US" altLang="ja-JP" sz="1100">
            <a:solidFill>
              <a:schemeClr val="tx1"/>
            </a:solidFill>
          </a:endParaRPr>
        </a:p>
      </xdr:txBody>
    </xdr:sp>
    <xdr:clientData/>
  </xdr:twoCellAnchor>
  <xdr:twoCellAnchor>
    <xdr:from>
      <xdr:col>5</xdr:col>
      <xdr:colOff>628650</xdr:colOff>
      <xdr:row>28</xdr:row>
      <xdr:rowOff>171450</xdr:rowOff>
    </xdr:from>
    <xdr:to>
      <xdr:col>8</xdr:col>
      <xdr:colOff>16158</xdr:colOff>
      <xdr:row>30</xdr:row>
      <xdr:rowOff>164390</xdr:rowOff>
    </xdr:to>
    <xdr:cxnSp macro="">
      <xdr:nvCxnSpPr>
        <xdr:cNvPr id="37" name="直線コネクタ 36">
          <a:extLst>
            <a:ext uri="{FF2B5EF4-FFF2-40B4-BE49-F238E27FC236}">
              <a16:creationId xmlns:a16="http://schemas.microsoft.com/office/drawing/2014/main" id="{A085302B-0E83-47BA-8802-E9D259ECD0C6}"/>
            </a:ext>
          </a:extLst>
        </xdr:cNvPr>
        <xdr:cNvCxnSpPr/>
      </xdr:nvCxnSpPr>
      <xdr:spPr>
        <a:xfrm flipH="1" flipV="1">
          <a:off x="4267200" y="7572375"/>
          <a:ext cx="1978308" cy="640640"/>
        </a:xfrm>
        <a:prstGeom prst="line">
          <a:avLst/>
        </a:prstGeom>
        <a:ln w="12700">
          <a:solidFill>
            <a:srgbClr val="FF0000"/>
          </a:solidFill>
        </a:ln>
      </xdr:spPr>
      <xdr:style>
        <a:lnRef idx="2">
          <a:schemeClr val="accent2"/>
        </a:lnRef>
        <a:fillRef idx="0">
          <a:schemeClr val="accent2"/>
        </a:fillRef>
        <a:effectRef idx="1">
          <a:schemeClr val="accent2"/>
        </a:effectRef>
        <a:fontRef idx="minor">
          <a:schemeClr val="tx1"/>
        </a:fontRef>
      </xdr:style>
    </xdr:cxnSp>
    <xdr:clientData/>
  </xdr:twoCellAnchor>
  <xdr:twoCellAnchor editAs="oneCell">
    <xdr:from>
      <xdr:col>7</xdr:col>
      <xdr:colOff>66276</xdr:colOff>
      <xdr:row>11</xdr:row>
      <xdr:rowOff>35672</xdr:rowOff>
    </xdr:from>
    <xdr:to>
      <xdr:col>10</xdr:col>
      <xdr:colOff>995</xdr:colOff>
      <xdr:row>16</xdr:row>
      <xdr:rowOff>104642</xdr:rowOff>
    </xdr:to>
    <xdr:pic>
      <xdr:nvPicPr>
        <xdr:cNvPr id="38" name="図 37">
          <a:extLst>
            <a:ext uri="{FF2B5EF4-FFF2-40B4-BE49-F238E27FC236}">
              <a16:creationId xmlns:a16="http://schemas.microsoft.com/office/drawing/2014/main" id="{CBFAA194-899C-7B33-4DB4-FC0A130EA012}"/>
            </a:ext>
          </a:extLst>
        </xdr:cNvPr>
        <xdr:cNvPicPr>
          <a:picLocks noChangeAspect="1"/>
        </xdr:cNvPicPr>
      </xdr:nvPicPr>
      <xdr:blipFill>
        <a:blip xmlns:r="http://schemas.openxmlformats.org/officeDocument/2006/relationships" r:embed="rId2"/>
        <a:stretch>
          <a:fillRect/>
        </a:stretch>
      </xdr:blipFill>
      <xdr:spPr>
        <a:xfrm>
          <a:off x="5453193" y="2522755"/>
          <a:ext cx="2400635" cy="1286054"/>
        </a:xfrm>
        <a:prstGeom prst="rect">
          <a:avLst/>
        </a:prstGeom>
      </xdr:spPr>
    </xdr:pic>
    <xdr:clientData/>
  </xdr:twoCellAnchor>
  <xdr:twoCellAnchor>
    <xdr:from>
      <xdr:col>8</xdr:col>
      <xdr:colOff>775359</xdr:colOff>
      <xdr:row>12</xdr:row>
      <xdr:rowOff>226173</xdr:rowOff>
    </xdr:from>
    <xdr:to>
      <xdr:col>10</xdr:col>
      <xdr:colOff>782349</xdr:colOff>
      <xdr:row>15</xdr:row>
      <xdr:rowOff>169333</xdr:rowOff>
    </xdr:to>
    <xdr:sp macro="" textlink="">
      <xdr:nvSpPr>
        <xdr:cNvPr id="30" name="吹き出し: 線 13">
          <a:extLst>
            <a:ext uri="{FF2B5EF4-FFF2-40B4-BE49-F238E27FC236}">
              <a16:creationId xmlns:a16="http://schemas.microsoft.com/office/drawing/2014/main" id="{03AAB6E9-D3AB-4548-ACCF-DC7D2D3F4671}"/>
            </a:ext>
          </a:extLst>
        </xdr:cNvPr>
        <xdr:cNvSpPr/>
      </xdr:nvSpPr>
      <xdr:spPr>
        <a:xfrm>
          <a:off x="7019526" y="2956673"/>
          <a:ext cx="1615656" cy="673410"/>
        </a:xfrm>
        <a:prstGeom prst="borderCallout1">
          <a:avLst>
            <a:gd name="adj1" fmla="val 5740"/>
            <a:gd name="adj2" fmla="val 48615"/>
            <a:gd name="adj3" fmla="val -37469"/>
            <a:gd name="adj4" fmla="val 4221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タブを選択し、該当する大会名を選択してください。</a:t>
          </a:r>
        </a:p>
      </xdr:txBody>
    </xdr:sp>
    <xdr:clientData/>
  </xdr:twoCellAnchor>
  <xdr:twoCellAnchor>
    <xdr:from>
      <xdr:col>9</xdr:col>
      <xdr:colOff>529167</xdr:colOff>
      <xdr:row>11</xdr:row>
      <xdr:rowOff>6813</xdr:rowOff>
    </xdr:from>
    <xdr:to>
      <xdr:col>9</xdr:col>
      <xdr:colOff>767783</xdr:colOff>
      <xdr:row>11</xdr:row>
      <xdr:rowOff>232834</xdr:rowOff>
    </xdr:to>
    <xdr:sp macro="" textlink="">
      <xdr:nvSpPr>
        <xdr:cNvPr id="39" name="正方形/長方形 38">
          <a:extLst>
            <a:ext uri="{FF2B5EF4-FFF2-40B4-BE49-F238E27FC236}">
              <a16:creationId xmlns:a16="http://schemas.microsoft.com/office/drawing/2014/main" id="{126FF16A-AABF-4122-9043-6D68E8467D73}"/>
            </a:ext>
          </a:extLst>
        </xdr:cNvPr>
        <xdr:cNvSpPr/>
      </xdr:nvSpPr>
      <xdr:spPr>
        <a:xfrm>
          <a:off x="7609417" y="2493896"/>
          <a:ext cx="238616" cy="226021"/>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666750</xdr:colOff>
      <xdr:row>15</xdr:row>
      <xdr:rowOff>247407</xdr:rowOff>
    </xdr:from>
    <xdr:to>
      <xdr:col>5</xdr:col>
      <xdr:colOff>504824</xdr:colOff>
      <xdr:row>17</xdr:row>
      <xdr:rowOff>123825</xdr:rowOff>
    </xdr:to>
    <xdr:sp macro="" textlink="">
      <xdr:nvSpPr>
        <xdr:cNvPr id="4" name="吹き出し: 線 13">
          <a:extLst>
            <a:ext uri="{FF2B5EF4-FFF2-40B4-BE49-F238E27FC236}">
              <a16:creationId xmlns:a16="http://schemas.microsoft.com/office/drawing/2014/main" id="{CC5081EE-454F-4FD7-BBB4-75616561F1BB}"/>
            </a:ext>
          </a:extLst>
        </xdr:cNvPr>
        <xdr:cNvSpPr/>
      </xdr:nvSpPr>
      <xdr:spPr>
        <a:xfrm>
          <a:off x="1838325" y="3762132"/>
          <a:ext cx="2305049" cy="371718"/>
        </a:xfrm>
        <a:prstGeom prst="borderCallout1">
          <a:avLst>
            <a:gd name="adj1" fmla="val 53560"/>
            <a:gd name="adj2" fmla="val 1349"/>
            <a:gd name="adj3" fmla="val 284151"/>
            <a:gd name="adj4" fmla="val -4995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様式</a:t>
          </a:r>
          <a:r>
            <a:rPr kumimoji="1" lang="en-US" altLang="ja-JP" sz="1100">
              <a:solidFill>
                <a:schemeClr val="tx1"/>
              </a:solidFill>
              <a:latin typeface="BIZ UDPゴシック" panose="020B0400000000000000" pitchFamily="50" charset="-128"/>
              <a:ea typeface="BIZ UDPゴシック" panose="020B0400000000000000" pitchFamily="50" charset="-128"/>
            </a:rPr>
            <a:t>5</a:t>
          </a:r>
          <a:r>
            <a:rPr kumimoji="1" lang="ja-JP" altLang="en-US" sz="1100">
              <a:solidFill>
                <a:schemeClr val="tx1"/>
              </a:solidFill>
              <a:latin typeface="BIZ UDPゴシック" panose="020B0400000000000000" pitchFamily="50" charset="-128"/>
              <a:ea typeface="BIZ UDPゴシック" panose="020B0400000000000000" pitchFamily="50" charset="-128"/>
            </a:rPr>
            <a:t>号に入力した種別を入力。</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790576</xdr:colOff>
      <xdr:row>19</xdr:row>
      <xdr:rowOff>171450</xdr:rowOff>
    </xdr:from>
    <xdr:to>
      <xdr:col>5</xdr:col>
      <xdr:colOff>838201</xdr:colOff>
      <xdr:row>24</xdr:row>
      <xdr:rowOff>285750</xdr:rowOff>
    </xdr:to>
    <xdr:sp macro="" textlink="">
      <xdr:nvSpPr>
        <xdr:cNvPr id="5" name="正方形/長方形 4">
          <a:extLst>
            <a:ext uri="{FF2B5EF4-FFF2-40B4-BE49-F238E27FC236}">
              <a16:creationId xmlns:a16="http://schemas.microsoft.com/office/drawing/2014/main" id="{5366FCF8-0C44-4C60-AD73-FDC11E4F19E0}"/>
            </a:ext>
          </a:extLst>
        </xdr:cNvPr>
        <xdr:cNvSpPr/>
      </xdr:nvSpPr>
      <xdr:spPr>
        <a:xfrm>
          <a:off x="3619501" y="4791075"/>
          <a:ext cx="857250" cy="160020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19051</xdr:colOff>
      <xdr:row>20</xdr:row>
      <xdr:rowOff>19050</xdr:rowOff>
    </xdr:from>
    <xdr:to>
      <xdr:col>3</xdr:col>
      <xdr:colOff>19051</xdr:colOff>
      <xdr:row>25</xdr:row>
      <xdr:rowOff>0</xdr:rowOff>
    </xdr:to>
    <xdr:sp macro="" textlink="">
      <xdr:nvSpPr>
        <xdr:cNvPr id="6" name="正方形/長方形 5">
          <a:extLst>
            <a:ext uri="{FF2B5EF4-FFF2-40B4-BE49-F238E27FC236}">
              <a16:creationId xmlns:a16="http://schemas.microsoft.com/office/drawing/2014/main" id="{A38B2B70-D0C0-44F9-BA0B-645104C22B43}"/>
            </a:ext>
          </a:extLst>
        </xdr:cNvPr>
        <xdr:cNvSpPr/>
      </xdr:nvSpPr>
      <xdr:spPr>
        <a:xfrm>
          <a:off x="1190626" y="4829175"/>
          <a:ext cx="857250" cy="160020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28575</xdr:colOff>
      <xdr:row>8</xdr:row>
      <xdr:rowOff>301677</xdr:rowOff>
    </xdr:from>
    <xdr:to>
      <xdr:col>16</xdr:col>
      <xdr:colOff>19050</xdr:colOff>
      <xdr:row>18</xdr:row>
      <xdr:rowOff>295275</xdr:rowOff>
    </xdr:to>
    <xdr:sp macro="" textlink="">
      <xdr:nvSpPr>
        <xdr:cNvPr id="16" name="正方形/長方形 15">
          <a:extLst>
            <a:ext uri="{FF2B5EF4-FFF2-40B4-BE49-F238E27FC236}">
              <a16:creationId xmlns:a16="http://schemas.microsoft.com/office/drawing/2014/main" id="{EE89685A-F00E-48BB-AFDB-7A51CC63989E}"/>
            </a:ext>
          </a:extLst>
        </xdr:cNvPr>
        <xdr:cNvSpPr/>
      </xdr:nvSpPr>
      <xdr:spPr>
        <a:xfrm>
          <a:off x="7686675" y="2578152"/>
          <a:ext cx="2543175" cy="304159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66227</xdr:colOff>
      <xdr:row>8</xdr:row>
      <xdr:rowOff>299060</xdr:rowOff>
    </xdr:from>
    <xdr:to>
      <xdr:col>17</xdr:col>
      <xdr:colOff>28575</xdr:colOff>
      <xdr:row>18</xdr:row>
      <xdr:rowOff>266699</xdr:rowOff>
    </xdr:to>
    <xdr:sp macro="" textlink="">
      <xdr:nvSpPr>
        <xdr:cNvPr id="2" name="正方形/長方形 1">
          <a:extLst>
            <a:ext uri="{FF2B5EF4-FFF2-40B4-BE49-F238E27FC236}">
              <a16:creationId xmlns:a16="http://schemas.microsoft.com/office/drawing/2014/main" id="{0EC28BD8-57C7-4EB0-A60A-D5E7CBDACEFF}"/>
            </a:ext>
          </a:extLst>
        </xdr:cNvPr>
        <xdr:cNvSpPr/>
      </xdr:nvSpPr>
      <xdr:spPr>
        <a:xfrm>
          <a:off x="10277027" y="2575535"/>
          <a:ext cx="733873" cy="3015639"/>
        </a:xfrm>
        <a:prstGeom prst="rect">
          <a:avLst/>
        </a:prstGeom>
        <a:blipFill dpi="0" rotWithShape="1">
          <a:blip xmlns:r="http://schemas.openxmlformats.org/officeDocument/2006/relationships" r:embed="rId1">
            <a:alphaModFix amt="60000"/>
          </a:blip>
          <a:srcRect/>
          <a:tile tx="0" ty="0" sx="100000" sy="100000" flip="none" algn="tl"/>
        </a:blipFill>
        <a:ln w="28575">
          <a:solidFill>
            <a:schemeClr val="bg1">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694555</xdr:colOff>
      <xdr:row>2</xdr:row>
      <xdr:rowOff>76970</xdr:rowOff>
    </xdr:from>
    <xdr:to>
      <xdr:col>12</xdr:col>
      <xdr:colOff>327682</xdr:colOff>
      <xdr:row>5</xdr:row>
      <xdr:rowOff>34831</xdr:rowOff>
    </xdr:to>
    <xdr:sp macro="" textlink="">
      <xdr:nvSpPr>
        <xdr:cNvPr id="3" name="角丸四角形 4">
          <a:extLst>
            <a:ext uri="{FF2B5EF4-FFF2-40B4-BE49-F238E27FC236}">
              <a16:creationId xmlns:a16="http://schemas.microsoft.com/office/drawing/2014/main" id="{B9B234EC-4187-4522-AE87-0264D4C90015}"/>
            </a:ext>
          </a:extLst>
        </xdr:cNvPr>
        <xdr:cNvSpPr/>
      </xdr:nvSpPr>
      <xdr:spPr>
        <a:xfrm>
          <a:off x="3533005" y="657995"/>
          <a:ext cx="4452777" cy="605561"/>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a:ln>
                <a:noFill/>
              </a:ln>
              <a:solidFill>
                <a:schemeClr val="tx1"/>
              </a:solidFill>
            </a:rPr>
            <a:t>点線赤枠内が入力できる箇所です</a:t>
          </a:r>
          <a:endParaRPr kumimoji="1" lang="en-US" altLang="ja-JP" sz="1800" b="0">
            <a:ln>
              <a:noFill/>
            </a:ln>
            <a:solidFill>
              <a:schemeClr val="tx1"/>
            </a:solidFill>
          </a:endParaRPr>
        </a:p>
      </xdr:txBody>
    </xdr:sp>
    <xdr:clientData/>
  </xdr:twoCellAnchor>
  <xdr:twoCellAnchor>
    <xdr:from>
      <xdr:col>2</xdr:col>
      <xdr:colOff>9615</xdr:colOff>
      <xdr:row>3</xdr:row>
      <xdr:rowOff>18030</xdr:rowOff>
    </xdr:from>
    <xdr:to>
      <xdr:col>5</xdr:col>
      <xdr:colOff>28575</xdr:colOff>
      <xdr:row>4</xdr:row>
      <xdr:rowOff>238125</xdr:rowOff>
    </xdr:to>
    <xdr:sp macro="" textlink="">
      <xdr:nvSpPr>
        <xdr:cNvPr id="4" name="正方形/長方形 3">
          <a:extLst>
            <a:ext uri="{FF2B5EF4-FFF2-40B4-BE49-F238E27FC236}">
              <a16:creationId xmlns:a16="http://schemas.microsoft.com/office/drawing/2014/main" id="{6ADBDB28-453E-4159-9438-D807A4988F16}"/>
            </a:ext>
          </a:extLst>
        </xdr:cNvPr>
        <xdr:cNvSpPr/>
      </xdr:nvSpPr>
      <xdr:spPr>
        <a:xfrm>
          <a:off x="857340" y="713355"/>
          <a:ext cx="1781085" cy="486795"/>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16</xdr:col>
      <xdr:colOff>592952</xdr:colOff>
      <xdr:row>0</xdr:row>
      <xdr:rowOff>76200</xdr:rowOff>
    </xdr:from>
    <xdr:to>
      <xdr:col>17</xdr:col>
      <xdr:colOff>1046070</xdr:colOff>
      <xdr:row>2</xdr:row>
      <xdr:rowOff>5443</xdr:rowOff>
    </xdr:to>
    <xdr:pic>
      <xdr:nvPicPr>
        <xdr:cNvPr id="5" name="図 5">
          <a:extLst>
            <a:ext uri="{FF2B5EF4-FFF2-40B4-BE49-F238E27FC236}">
              <a16:creationId xmlns:a16="http://schemas.microsoft.com/office/drawing/2014/main" id="{74E0082C-9C51-4B40-8A89-6B91B7796C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08377" y="76200"/>
          <a:ext cx="1224643" cy="510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721531</xdr:colOff>
      <xdr:row>28</xdr:row>
      <xdr:rowOff>297782</xdr:rowOff>
    </xdr:from>
    <xdr:to>
      <xdr:col>11</xdr:col>
      <xdr:colOff>941048</xdr:colOff>
      <xdr:row>109</xdr:row>
      <xdr:rowOff>352425</xdr:rowOff>
    </xdr:to>
    <xdr:sp macro="" textlink="">
      <xdr:nvSpPr>
        <xdr:cNvPr id="6" name="正方形/長方形 5">
          <a:extLst>
            <a:ext uri="{FF2B5EF4-FFF2-40B4-BE49-F238E27FC236}">
              <a16:creationId xmlns:a16="http://schemas.microsoft.com/office/drawing/2014/main" id="{6064B281-B993-402D-BE44-4D3AE857765C}"/>
            </a:ext>
          </a:extLst>
        </xdr:cNvPr>
        <xdr:cNvSpPr/>
      </xdr:nvSpPr>
      <xdr:spPr>
        <a:xfrm>
          <a:off x="5760256" y="8670257"/>
          <a:ext cx="1895917" cy="359443"/>
        </a:xfrm>
        <a:prstGeom prst="rect">
          <a:avLst/>
        </a:prstGeom>
        <a:blipFill dpi="0" rotWithShape="1">
          <a:blip xmlns:r="http://schemas.openxmlformats.org/officeDocument/2006/relationships" r:embed="rId1">
            <a:alphaModFix amt="60000"/>
          </a:blip>
          <a:srcRect/>
          <a:tile tx="0" ty="0" sx="100000" sy="100000" flip="none" algn="tl"/>
        </a:blipFill>
        <a:ln w="28575">
          <a:solidFill>
            <a:schemeClr val="bg1">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a:p>
        <a:p>
          <a:endParaRPr lang="ja-JP" altLang="en-US"/>
        </a:p>
      </xdr:txBody>
    </xdr:sp>
    <xdr:clientData/>
  </xdr:twoCellAnchor>
  <xdr:twoCellAnchor>
    <xdr:from>
      <xdr:col>10</xdr:col>
      <xdr:colOff>940078</xdr:colOff>
      <xdr:row>9</xdr:row>
      <xdr:rowOff>6402</xdr:rowOff>
    </xdr:from>
    <xdr:to>
      <xdr:col>11</xdr:col>
      <xdr:colOff>923925</xdr:colOff>
      <xdr:row>19</xdr:row>
      <xdr:rowOff>0</xdr:rowOff>
    </xdr:to>
    <xdr:sp macro="" textlink="">
      <xdr:nvSpPr>
        <xdr:cNvPr id="7" name="正方形/長方形 6">
          <a:extLst>
            <a:ext uri="{FF2B5EF4-FFF2-40B4-BE49-F238E27FC236}">
              <a16:creationId xmlns:a16="http://schemas.microsoft.com/office/drawing/2014/main" id="{71E02579-870B-4039-A941-E69A82757DA5}"/>
            </a:ext>
          </a:extLst>
        </xdr:cNvPr>
        <xdr:cNvSpPr/>
      </xdr:nvSpPr>
      <xdr:spPr>
        <a:xfrm>
          <a:off x="6712228" y="2587677"/>
          <a:ext cx="926822" cy="304159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692284</xdr:colOff>
      <xdr:row>114</xdr:row>
      <xdr:rowOff>147277</xdr:rowOff>
    </xdr:from>
    <xdr:to>
      <xdr:col>17</xdr:col>
      <xdr:colOff>1190625</xdr:colOff>
      <xdr:row>127</xdr:row>
      <xdr:rowOff>30498</xdr:rowOff>
    </xdr:to>
    <xdr:sp macro="" textlink="">
      <xdr:nvSpPr>
        <xdr:cNvPr id="8" name="正方形/長方形 7">
          <a:extLst>
            <a:ext uri="{FF2B5EF4-FFF2-40B4-BE49-F238E27FC236}">
              <a16:creationId xmlns:a16="http://schemas.microsoft.com/office/drawing/2014/main" id="{8286F623-EBBF-42F3-8117-7C5E374AABD1}"/>
            </a:ext>
          </a:extLst>
        </xdr:cNvPr>
        <xdr:cNvSpPr/>
      </xdr:nvSpPr>
      <xdr:spPr>
        <a:xfrm>
          <a:off x="5731009" y="10291402"/>
          <a:ext cx="5346566" cy="2054921"/>
        </a:xfrm>
        <a:prstGeom prst="rect">
          <a:avLst/>
        </a:prstGeom>
        <a:blipFill dpi="0" rotWithShape="1">
          <a:blip xmlns:r="http://schemas.openxmlformats.org/officeDocument/2006/relationships" r:embed="rId1">
            <a:alphaModFix amt="60000"/>
          </a:blip>
          <a:srcRect/>
          <a:tile tx="0" ty="0" sx="100000" sy="100000" flip="none" algn="tl"/>
        </a:blipFill>
        <a:ln w="28575">
          <a:solidFill>
            <a:schemeClr val="bg1">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ja-JP" sz="2400">
              <a:solidFill>
                <a:srgbClr val="FF0000"/>
              </a:solidFill>
              <a:effectLst/>
              <a:latin typeface="+mn-lt"/>
              <a:ea typeface="+mn-ea"/>
              <a:cs typeface="+mn-cs"/>
            </a:rPr>
            <a:t>入力不要</a:t>
          </a:r>
          <a:endParaRPr lang="ja-JP" altLang="en-US">
            <a:solidFill>
              <a:srgbClr val="FF0000"/>
            </a:solidFill>
          </a:endParaRPr>
        </a:p>
      </xdr:txBody>
    </xdr:sp>
    <xdr:clientData/>
  </xdr:twoCellAnchor>
  <xdr:twoCellAnchor>
    <xdr:from>
      <xdr:col>12</xdr:col>
      <xdr:colOff>172091</xdr:colOff>
      <xdr:row>25</xdr:row>
      <xdr:rowOff>218461</xdr:rowOff>
    </xdr:from>
    <xdr:to>
      <xdr:col>17</xdr:col>
      <xdr:colOff>285750</xdr:colOff>
      <xdr:row>27</xdr:row>
      <xdr:rowOff>38100</xdr:rowOff>
    </xdr:to>
    <xdr:sp macro="" textlink="">
      <xdr:nvSpPr>
        <xdr:cNvPr id="9" name="吹き出し: 線 13">
          <a:extLst>
            <a:ext uri="{FF2B5EF4-FFF2-40B4-BE49-F238E27FC236}">
              <a16:creationId xmlns:a16="http://schemas.microsoft.com/office/drawing/2014/main" id="{5C8E7324-A5A2-4C1A-8751-766ADA477D72}"/>
            </a:ext>
          </a:extLst>
        </xdr:cNvPr>
        <xdr:cNvSpPr/>
      </xdr:nvSpPr>
      <xdr:spPr>
        <a:xfrm>
          <a:off x="7830191" y="7676536"/>
          <a:ext cx="2342509" cy="429239"/>
        </a:xfrm>
        <a:prstGeom prst="borderCallout1">
          <a:avLst>
            <a:gd name="adj1" fmla="val 88514"/>
            <a:gd name="adj2" fmla="val 2694"/>
            <a:gd name="adj3" fmla="val 263272"/>
            <a:gd name="adj4" fmla="val -21279"/>
          </a:avLst>
        </a:prstGeom>
        <a:solidFill>
          <a:schemeClr val="bg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BIZ UDPゴシック" panose="020B0400000000000000" pitchFamily="50" charset="-128"/>
              <a:ea typeface="BIZ UDPゴシック" panose="020B0400000000000000" pitchFamily="50" charset="-128"/>
            </a:rPr>
            <a:t>この部分は自動算出されます</a:t>
          </a:r>
          <a:r>
            <a:rPr kumimoji="1" lang="ja-JP" altLang="en-US" sz="1100">
              <a:solidFill>
                <a:schemeClr val="tx1"/>
              </a:solidFill>
              <a:latin typeface="BIZ UDPゴシック" panose="020B0400000000000000" pitchFamily="50" charset="-128"/>
              <a:ea typeface="BIZ UDPゴシック" panose="020B0400000000000000" pitchFamily="50" charset="-128"/>
            </a:rPr>
            <a:t>。</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285750</xdr:colOff>
      <xdr:row>28</xdr:row>
      <xdr:rowOff>285552</xdr:rowOff>
    </xdr:from>
    <xdr:to>
      <xdr:col>16</xdr:col>
      <xdr:colOff>742951</xdr:colOff>
      <xdr:row>109</xdr:row>
      <xdr:rowOff>333375</xdr:rowOff>
    </xdr:to>
    <xdr:sp macro="" textlink="">
      <xdr:nvSpPr>
        <xdr:cNvPr id="10" name="正方形/長方形 9">
          <a:extLst>
            <a:ext uri="{FF2B5EF4-FFF2-40B4-BE49-F238E27FC236}">
              <a16:creationId xmlns:a16="http://schemas.microsoft.com/office/drawing/2014/main" id="{7140BC8B-02AE-4A77-B733-D3E8229232B2}"/>
            </a:ext>
          </a:extLst>
        </xdr:cNvPr>
        <xdr:cNvSpPr/>
      </xdr:nvSpPr>
      <xdr:spPr>
        <a:xfrm>
          <a:off x="8429625" y="8658027"/>
          <a:ext cx="1428751" cy="352623"/>
        </a:xfrm>
        <a:prstGeom prst="rect">
          <a:avLst/>
        </a:prstGeom>
        <a:blipFill dpi="0" rotWithShape="1">
          <a:blip xmlns:r="http://schemas.openxmlformats.org/officeDocument/2006/relationships" r:embed="rId1">
            <a:alphaModFix amt="60000"/>
          </a:blip>
          <a:srcRect/>
          <a:tile tx="0" ty="0" sx="100000" sy="100000" flip="none" algn="tl"/>
        </a:blipFill>
        <a:ln w="28575">
          <a:solidFill>
            <a:schemeClr val="bg1">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a:p>
        <a:p>
          <a:endParaRPr lang="ja-JP" altLang="en-US"/>
        </a:p>
      </xdr:txBody>
    </xdr:sp>
    <xdr:clientData/>
  </xdr:twoCellAnchor>
  <xdr:twoCellAnchor>
    <xdr:from>
      <xdr:col>6</xdr:col>
      <xdr:colOff>38100</xdr:colOff>
      <xdr:row>9</xdr:row>
      <xdr:rowOff>47624</xdr:rowOff>
    </xdr:from>
    <xdr:to>
      <xdr:col>9</xdr:col>
      <xdr:colOff>714374</xdr:colOff>
      <xdr:row>18</xdr:row>
      <xdr:rowOff>285749</xdr:rowOff>
    </xdr:to>
    <xdr:sp macro="" textlink="">
      <xdr:nvSpPr>
        <xdr:cNvPr id="11" name="正方形/長方形 10">
          <a:extLst>
            <a:ext uri="{FF2B5EF4-FFF2-40B4-BE49-F238E27FC236}">
              <a16:creationId xmlns:a16="http://schemas.microsoft.com/office/drawing/2014/main" id="{6994E5C3-E135-49AB-88B3-BCB85435A118}"/>
            </a:ext>
          </a:extLst>
        </xdr:cNvPr>
        <xdr:cNvSpPr/>
      </xdr:nvSpPr>
      <xdr:spPr>
        <a:xfrm>
          <a:off x="2876550" y="2628899"/>
          <a:ext cx="2876549" cy="2981325"/>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12776</xdr:colOff>
      <xdr:row>110</xdr:row>
      <xdr:rowOff>133350</xdr:rowOff>
    </xdr:from>
    <xdr:to>
      <xdr:col>11</xdr:col>
      <xdr:colOff>923925</xdr:colOff>
      <xdr:row>111</xdr:row>
      <xdr:rowOff>371475</xdr:rowOff>
    </xdr:to>
    <xdr:sp macro="" textlink="">
      <xdr:nvSpPr>
        <xdr:cNvPr id="13" name="正方形/長方形 12">
          <a:extLst>
            <a:ext uri="{FF2B5EF4-FFF2-40B4-BE49-F238E27FC236}">
              <a16:creationId xmlns:a16="http://schemas.microsoft.com/office/drawing/2014/main" id="{050B60C7-4873-4C41-B453-7677BD731AEB}"/>
            </a:ext>
          </a:extLst>
        </xdr:cNvPr>
        <xdr:cNvSpPr/>
      </xdr:nvSpPr>
      <xdr:spPr>
        <a:xfrm>
          <a:off x="5784926" y="9191625"/>
          <a:ext cx="1854124" cy="40005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289001</xdr:colOff>
      <xdr:row>110</xdr:row>
      <xdr:rowOff>152400</xdr:rowOff>
    </xdr:from>
    <xdr:to>
      <xdr:col>15</xdr:col>
      <xdr:colOff>666750</xdr:colOff>
      <xdr:row>112</xdr:row>
      <xdr:rowOff>9525</xdr:rowOff>
    </xdr:to>
    <xdr:sp macro="" textlink="">
      <xdr:nvSpPr>
        <xdr:cNvPr id="14" name="正方形/長方形 13">
          <a:extLst>
            <a:ext uri="{FF2B5EF4-FFF2-40B4-BE49-F238E27FC236}">
              <a16:creationId xmlns:a16="http://schemas.microsoft.com/office/drawing/2014/main" id="{B3BD4E5E-2706-4124-9902-EFDF34DDB6F8}"/>
            </a:ext>
          </a:extLst>
        </xdr:cNvPr>
        <xdr:cNvSpPr/>
      </xdr:nvSpPr>
      <xdr:spPr>
        <a:xfrm>
          <a:off x="8432876" y="9210675"/>
          <a:ext cx="673024" cy="40005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343541</xdr:colOff>
      <xdr:row>27</xdr:row>
      <xdr:rowOff>37486</xdr:rowOff>
    </xdr:from>
    <xdr:to>
      <xdr:col>11</xdr:col>
      <xdr:colOff>495300</xdr:colOff>
      <xdr:row>28</xdr:row>
      <xdr:rowOff>161925</xdr:rowOff>
    </xdr:to>
    <xdr:sp macro="" textlink="">
      <xdr:nvSpPr>
        <xdr:cNvPr id="15" name="吹き出し: 線 13">
          <a:extLst>
            <a:ext uri="{FF2B5EF4-FFF2-40B4-BE49-F238E27FC236}">
              <a16:creationId xmlns:a16="http://schemas.microsoft.com/office/drawing/2014/main" id="{637BD38A-8CF4-4C24-B4AB-2F2E3A8E9A6E}"/>
            </a:ext>
          </a:extLst>
        </xdr:cNvPr>
        <xdr:cNvSpPr/>
      </xdr:nvSpPr>
      <xdr:spPr>
        <a:xfrm>
          <a:off x="5382266" y="8105161"/>
          <a:ext cx="1828159" cy="429239"/>
        </a:xfrm>
        <a:prstGeom prst="borderCallout1">
          <a:avLst>
            <a:gd name="adj1" fmla="val 88514"/>
            <a:gd name="adj2" fmla="val 2694"/>
            <a:gd name="adj3" fmla="val 274367"/>
            <a:gd name="adj4" fmla="val 25075"/>
          </a:avLst>
        </a:prstGeom>
        <a:solidFill>
          <a:schemeClr val="bg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BIZ UDPゴシック" panose="020B0400000000000000" pitchFamily="50" charset="-128"/>
              <a:ea typeface="BIZ UDPゴシック" panose="020B0400000000000000" pitchFamily="50" charset="-128"/>
            </a:rPr>
            <a:t>必ず入力してください。</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476250</xdr:colOff>
      <xdr:row>2</xdr:row>
      <xdr:rowOff>85725</xdr:rowOff>
    </xdr:from>
    <xdr:to>
      <xdr:col>17</xdr:col>
      <xdr:colOff>857250</xdr:colOff>
      <xdr:row>5</xdr:row>
      <xdr:rowOff>390524</xdr:rowOff>
    </xdr:to>
    <xdr:sp macro="" textlink="">
      <xdr:nvSpPr>
        <xdr:cNvPr id="12" name="吹き出し: 線 13">
          <a:extLst>
            <a:ext uri="{FF2B5EF4-FFF2-40B4-BE49-F238E27FC236}">
              <a16:creationId xmlns:a16="http://schemas.microsoft.com/office/drawing/2014/main" id="{D9C55E43-00B2-44BC-9D1E-D67BD98878D3}"/>
            </a:ext>
          </a:extLst>
        </xdr:cNvPr>
        <xdr:cNvSpPr/>
      </xdr:nvSpPr>
      <xdr:spPr>
        <a:xfrm>
          <a:off x="8772525" y="666750"/>
          <a:ext cx="3067050" cy="952499"/>
        </a:xfrm>
        <a:prstGeom prst="borderCallout1">
          <a:avLst>
            <a:gd name="adj1" fmla="val 99404"/>
            <a:gd name="adj2" fmla="val 29466"/>
            <a:gd name="adj3" fmla="val 138159"/>
            <a:gd name="adj4" fmla="val 17548"/>
          </a:avLst>
        </a:prstGeom>
        <a:solidFill>
          <a:schemeClr val="bg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BIZ UDPゴシック" panose="020B0400000000000000" pitchFamily="50" charset="-128"/>
              <a:ea typeface="BIZ UDPゴシック" panose="020B0400000000000000" pitchFamily="50" charset="-128"/>
            </a:rPr>
            <a:t>必要に応じて食費を入力してください。国スポ宿泊要項の欠食控除の割合に応じて上限が変わります。</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9525</xdr:colOff>
      <xdr:row>7</xdr:row>
      <xdr:rowOff>0</xdr:rowOff>
    </xdr:from>
    <xdr:to>
      <xdr:col>14</xdr:col>
      <xdr:colOff>609600</xdr:colOff>
      <xdr:row>8</xdr:row>
      <xdr:rowOff>266700</xdr:rowOff>
    </xdr:to>
    <xdr:sp macro="" textlink="">
      <xdr:nvSpPr>
        <xdr:cNvPr id="17" name="正方形/長方形 16">
          <a:extLst>
            <a:ext uri="{FF2B5EF4-FFF2-40B4-BE49-F238E27FC236}">
              <a16:creationId xmlns:a16="http://schemas.microsoft.com/office/drawing/2014/main" id="{3036F12C-43F5-575B-2174-1D3D63885FEB}"/>
            </a:ext>
          </a:extLst>
        </xdr:cNvPr>
        <xdr:cNvSpPr/>
      </xdr:nvSpPr>
      <xdr:spPr>
        <a:xfrm>
          <a:off x="8924925" y="1971675"/>
          <a:ext cx="600075" cy="571500"/>
        </a:xfrm>
        <a:prstGeom prst="rect">
          <a:avLst/>
        </a:prstGeom>
        <a:solidFill>
          <a:schemeClr val="accent6">
            <a:lumMod val="40000"/>
            <a:lumOff val="60000"/>
            <a:alpha val="32000"/>
          </a:schemeClr>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28</xdr:row>
      <xdr:rowOff>0</xdr:rowOff>
    </xdr:from>
    <xdr:to>
      <xdr:col>1</xdr:col>
      <xdr:colOff>123825</xdr:colOff>
      <xdr:row>109</xdr:row>
      <xdr:rowOff>57150</xdr:rowOff>
    </xdr:to>
    <xdr:sp macro="" textlink="">
      <xdr:nvSpPr>
        <xdr:cNvPr id="18" name="楕円 17">
          <a:extLst>
            <a:ext uri="{FF2B5EF4-FFF2-40B4-BE49-F238E27FC236}">
              <a16:creationId xmlns:a16="http://schemas.microsoft.com/office/drawing/2014/main" id="{02BBF5AE-651B-9843-ED88-E836979901F7}"/>
            </a:ext>
          </a:extLst>
        </xdr:cNvPr>
        <xdr:cNvSpPr/>
      </xdr:nvSpPr>
      <xdr:spPr>
        <a:xfrm>
          <a:off x="0" y="8372475"/>
          <a:ext cx="333375" cy="361950"/>
        </a:xfrm>
        <a:prstGeom prst="ellipse">
          <a:avLst/>
        </a:prstGeom>
        <a:solidFill>
          <a:srgbClr val="FF0000">
            <a:alpha val="6000"/>
          </a:srgb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23</xdr:row>
      <xdr:rowOff>247650</xdr:rowOff>
    </xdr:from>
    <xdr:to>
      <xdr:col>6</xdr:col>
      <xdr:colOff>257175</xdr:colOff>
      <xdr:row>26</xdr:row>
      <xdr:rowOff>276224</xdr:rowOff>
    </xdr:to>
    <xdr:sp macro="" textlink="">
      <xdr:nvSpPr>
        <xdr:cNvPr id="19" name="吹き出し: 線 13">
          <a:extLst>
            <a:ext uri="{FF2B5EF4-FFF2-40B4-BE49-F238E27FC236}">
              <a16:creationId xmlns:a16="http://schemas.microsoft.com/office/drawing/2014/main" id="{20D0EF27-0BCC-40AD-9B1A-CA0615A8C2B5}"/>
            </a:ext>
          </a:extLst>
        </xdr:cNvPr>
        <xdr:cNvSpPr/>
      </xdr:nvSpPr>
      <xdr:spPr>
        <a:xfrm>
          <a:off x="847725" y="7096125"/>
          <a:ext cx="2247900" cy="942974"/>
        </a:xfrm>
        <a:prstGeom prst="borderCallout1">
          <a:avLst>
            <a:gd name="adj1" fmla="val 98404"/>
            <a:gd name="adj2" fmla="val 584"/>
            <a:gd name="adj3" fmla="val 141159"/>
            <a:gd name="adj4" fmla="val -25930"/>
          </a:avLst>
        </a:prstGeom>
        <a:solidFill>
          <a:schemeClr val="bg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latin typeface="BIZ UDPゴシック" panose="020B0400000000000000" pitchFamily="50" charset="-128"/>
              <a:ea typeface="BIZ UDPゴシック" panose="020B0400000000000000" pitchFamily="50" charset="-128"/>
            </a:rPr>
            <a:t>20</a:t>
          </a:r>
          <a:r>
            <a:rPr kumimoji="1" lang="ja-JP" altLang="en-US" sz="1200">
              <a:solidFill>
                <a:schemeClr val="tx1"/>
              </a:solidFill>
              <a:latin typeface="BIZ UDPゴシック" panose="020B0400000000000000" pitchFamily="50" charset="-128"/>
              <a:ea typeface="BIZ UDPゴシック" panose="020B0400000000000000" pitchFamily="50" charset="-128"/>
            </a:rPr>
            <a:t>名で不足する場合はセルを再表示してください。</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417227</xdr:colOff>
      <xdr:row>16</xdr:row>
      <xdr:rowOff>168647</xdr:rowOff>
    </xdr:from>
    <xdr:to>
      <xdr:col>8</xdr:col>
      <xdr:colOff>394607</xdr:colOff>
      <xdr:row>20</xdr:row>
      <xdr:rowOff>244929</xdr:rowOff>
    </xdr:to>
    <xdr:sp macro="" textlink="">
      <xdr:nvSpPr>
        <xdr:cNvPr id="2" name="四角形: 角を丸くする 1">
          <a:extLst>
            <a:ext uri="{FF2B5EF4-FFF2-40B4-BE49-F238E27FC236}">
              <a16:creationId xmlns:a16="http://schemas.microsoft.com/office/drawing/2014/main" id="{F75A8686-D4D0-47DC-BA6B-F2396F69620D}"/>
            </a:ext>
          </a:extLst>
        </xdr:cNvPr>
        <xdr:cNvSpPr/>
      </xdr:nvSpPr>
      <xdr:spPr>
        <a:xfrm>
          <a:off x="2635191" y="7040254"/>
          <a:ext cx="2589952" cy="22534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t>【</a:t>
          </a:r>
          <a:r>
            <a:rPr kumimoji="1" lang="ja-JP" altLang="en-US" sz="1400"/>
            <a:t>注意事項</a:t>
          </a:r>
          <a:r>
            <a:rPr kumimoji="1" lang="en-US" altLang="ja-JP" sz="1400"/>
            <a:t>】</a:t>
          </a:r>
        </a:p>
        <a:p>
          <a:pPr algn="l"/>
          <a:r>
            <a:rPr kumimoji="1" lang="ja-JP" altLang="en-US" sz="1400"/>
            <a:t>競技団体でレンタカー代等を直接業者に支払した場合は、交通費受領書には金額を記載せず、報告額一覧に計上してください。</a:t>
          </a:r>
        </a:p>
      </xdr:txBody>
    </xdr:sp>
    <xdr:clientData/>
  </xdr:twoCellAnchor>
  <xdr:twoCellAnchor>
    <xdr:from>
      <xdr:col>3</xdr:col>
      <xdr:colOff>605118</xdr:colOff>
      <xdr:row>15</xdr:row>
      <xdr:rowOff>100202</xdr:rowOff>
    </xdr:from>
    <xdr:to>
      <xdr:col>9</xdr:col>
      <xdr:colOff>357243</xdr:colOff>
      <xdr:row>16</xdr:row>
      <xdr:rowOff>44823</xdr:rowOff>
    </xdr:to>
    <xdr:sp macro="" textlink="">
      <xdr:nvSpPr>
        <xdr:cNvPr id="5" name="角丸四角形 16">
          <a:extLst>
            <a:ext uri="{FF2B5EF4-FFF2-40B4-BE49-F238E27FC236}">
              <a16:creationId xmlns:a16="http://schemas.microsoft.com/office/drawing/2014/main" id="{5208DA77-3B86-4BE1-BD40-EFE6360792F0}"/>
            </a:ext>
          </a:extLst>
        </xdr:cNvPr>
        <xdr:cNvSpPr/>
      </xdr:nvSpPr>
      <xdr:spPr>
        <a:xfrm>
          <a:off x="1860177" y="6050526"/>
          <a:ext cx="4223272" cy="448885"/>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a:ln>
                <a:noFill/>
              </a:ln>
              <a:solidFill>
                <a:schemeClr val="tx1"/>
              </a:solidFill>
            </a:rPr>
            <a:t>点線赤枠内が入力できる箇所です</a:t>
          </a:r>
          <a:endParaRPr kumimoji="1" lang="en-US" altLang="ja-JP" sz="1600">
            <a:ln>
              <a:noFill/>
            </a:ln>
            <a:solidFill>
              <a:schemeClr val="tx1"/>
            </a:solidFill>
          </a:endParaRPr>
        </a:p>
      </xdr:txBody>
    </xdr:sp>
    <xdr:clientData/>
  </xdr:twoCellAnchor>
  <xdr:twoCellAnchor>
    <xdr:from>
      <xdr:col>1</xdr:col>
      <xdr:colOff>16566</xdr:colOff>
      <xdr:row>5</xdr:row>
      <xdr:rowOff>211650</xdr:rowOff>
    </xdr:from>
    <xdr:to>
      <xdr:col>9</xdr:col>
      <xdr:colOff>0</xdr:colOff>
      <xdr:row>14</xdr:row>
      <xdr:rowOff>505238</xdr:rowOff>
    </xdr:to>
    <xdr:sp macro="" textlink="">
      <xdr:nvSpPr>
        <xdr:cNvPr id="8" name="正方形/長方形 7">
          <a:extLst>
            <a:ext uri="{FF2B5EF4-FFF2-40B4-BE49-F238E27FC236}">
              <a16:creationId xmlns:a16="http://schemas.microsoft.com/office/drawing/2014/main" id="{6D638D92-154A-46B0-9190-CF58BFE24F0A}"/>
            </a:ext>
          </a:extLst>
        </xdr:cNvPr>
        <xdr:cNvSpPr/>
      </xdr:nvSpPr>
      <xdr:spPr>
        <a:xfrm>
          <a:off x="281609" y="1420911"/>
          <a:ext cx="5408543" cy="4882153"/>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938301</xdr:colOff>
      <xdr:row>21</xdr:row>
      <xdr:rowOff>293391</xdr:rowOff>
    </xdr:from>
    <xdr:to>
      <xdr:col>5</xdr:col>
      <xdr:colOff>638733</xdr:colOff>
      <xdr:row>22</xdr:row>
      <xdr:rowOff>291354</xdr:rowOff>
    </xdr:to>
    <xdr:sp macro="" textlink="">
      <xdr:nvSpPr>
        <xdr:cNvPr id="13" name="正方形/長方形 12">
          <a:extLst>
            <a:ext uri="{FF2B5EF4-FFF2-40B4-BE49-F238E27FC236}">
              <a16:creationId xmlns:a16="http://schemas.microsoft.com/office/drawing/2014/main" id="{33DED1FF-47FE-42E4-B14C-5AA075CCD6C4}"/>
            </a:ext>
          </a:extLst>
        </xdr:cNvPr>
        <xdr:cNvSpPr/>
      </xdr:nvSpPr>
      <xdr:spPr>
        <a:xfrm>
          <a:off x="2193360" y="10748479"/>
          <a:ext cx="1336491" cy="300522"/>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81699</xdr:colOff>
      <xdr:row>6</xdr:row>
      <xdr:rowOff>12686</xdr:rowOff>
    </xdr:from>
    <xdr:to>
      <xdr:col>10</xdr:col>
      <xdr:colOff>560734</xdr:colOff>
      <xdr:row>6</xdr:row>
      <xdr:rowOff>482243</xdr:rowOff>
    </xdr:to>
    <xdr:sp macro="" textlink="">
      <xdr:nvSpPr>
        <xdr:cNvPr id="15" name="円/楕円 8">
          <a:extLst>
            <a:ext uri="{FF2B5EF4-FFF2-40B4-BE49-F238E27FC236}">
              <a16:creationId xmlns:a16="http://schemas.microsoft.com/office/drawing/2014/main" id="{787186F2-466B-4AA9-8E6D-83A65F096905}"/>
            </a:ext>
          </a:extLst>
        </xdr:cNvPr>
        <xdr:cNvSpPr/>
      </xdr:nvSpPr>
      <xdr:spPr>
        <a:xfrm>
          <a:off x="6740916" y="1437295"/>
          <a:ext cx="479035" cy="469557"/>
        </a:xfrm>
        <a:prstGeom prst="ellipse">
          <a:avLst/>
        </a:prstGeom>
        <a:solidFill>
          <a:schemeClr val="bg2"/>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none" lIns="0" tIns="0" rIns="0" bIns="0" rtlCol="0" anchor="ctr"/>
        <a:lstStyle/>
        <a:p>
          <a:pPr algn="ctr">
            <a:lnSpc>
              <a:spcPts val="1100"/>
            </a:lnSpc>
          </a:pPr>
          <a:r>
            <a:rPr kumimoji="1" lang="ja-JP" altLang="en-US" sz="900">
              <a:solidFill>
                <a:srgbClr val="FF0000"/>
              </a:solidFill>
            </a:rPr>
            <a:t>宮</a:t>
          </a:r>
          <a:endParaRPr kumimoji="1" lang="en-US" altLang="ja-JP" sz="900">
            <a:solidFill>
              <a:srgbClr val="FF0000"/>
            </a:solidFill>
          </a:endParaRPr>
        </a:p>
        <a:p>
          <a:pPr algn="ctr">
            <a:lnSpc>
              <a:spcPts val="1100"/>
            </a:lnSpc>
          </a:pPr>
          <a:r>
            <a:rPr kumimoji="1" lang="ja-JP" altLang="en-US" sz="900">
              <a:solidFill>
                <a:srgbClr val="FF0000"/>
              </a:solidFill>
            </a:rPr>
            <a:t>城</a:t>
          </a:r>
          <a:endParaRPr kumimoji="1" lang="en-US" altLang="ja-JP" sz="1000">
            <a:solidFill>
              <a:srgbClr val="FF0000"/>
            </a:solidFill>
          </a:endParaRPr>
        </a:p>
      </xdr:txBody>
    </xdr:sp>
    <xdr:clientData/>
  </xdr:twoCellAnchor>
  <xdr:twoCellAnchor>
    <xdr:from>
      <xdr:col>10</xdr:col>
      <xdr:colOff>81699</xdr:colOff>
      <xdr:row>7</xdr:row>
      <xdr:rowOff>30713</xdr:rowOff>
    </xdr:from>
    <xdr:to>
      <xdr:col>10</xdr:col>
      <xdr:colOff>560734</xdr:colOff>
      <xdr:row>7</xdr:row>
      <xdr:rowOff>500270</xdr:rowOff>
    </xdr:to>
    <xdr:sp macro="" textlink="">
      <xdr:nvSpPr>
        <xdr:cNvPr id="3" name="円/楕円 8">
          <a:extLst>
            <a:ext uri="{FF2B5EF4-FFF2-40B4-BE49-F238E27FC236}">
              <a16:creationId xmlns:a16="http://schemas.microsoft.com/office/drawing/2014/main" id="{A7EDB961-A29A-4D8B-A50E-810710B24014}"/>
            </a:ext>
          </a:extLst>
        </xdr:cNvPr>
        <xdr:cNvSpPr/>
      </xdr:nvSpPr>
      <xdr:spPr>
        <a:xfrm>
          <a:off x="6740916" y="2001974"/>
          <a:ext cx="479035" cy="469557"/>
        </a:xfrm>
        <a:prstGeom prst="ellipse">
          <a:avLst/>
        </a:prstGeom>
        <a:solidFill>
          <a:schemeClr val="bg2"/>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none" lIns="0" tIns="0" rIns="0" bIns="0" rtlCol="0" anchor="ctr"/>
        <a:lstStyle/>
        <a:p>
          <a:pPr algn="ctr">
            <a:lnSpc>
              <a:spcPts val="1100"/>
            </a:lnSpc>
          </a:pPr>
          <a:r>
            <a:rPr kumimoji="1" lang="ja-JP" altLang="en-US" sz="900">
              <a:solidFill>
                <a:srgbClr val="FF0000"/>
              </a:solidFill>
            </a:rPr>
            <a:t>宮</a:t>
          </a:r>
          <a:endParaRPr kumimoji="1" lang="en-US" altLang="ja-JP" sz="900">
            <a:solidFill>
              <a:srgbClr val="FF0000"/>
            </a:solidFill>
          </a:endParaRPr>
        </a:p>
        <a:p>
          <a:pPr algn="ctr">
            <a:lnSpc>
              <a:spcPts val="1100"/>
            </a:lnSpc>
          </a:pPr>
          <a:r>
            <a:rPr kumimoji="1" lang="ja-JP" altLang="en-US" sz="900">
              <a:solidFill>
                <a:srgbClr val="FF0000"/>
              </a:solidFill>
            </a:rPr>
            <a:t>城</a:t>
          </a:r>
          <a:endParaRPr kumimoji="1" lang="en-US" altLang="ja-JP" sz="1000">
            <a:solidFill>
              <a:srgbClr val="FF0000"/>
            </a:solidFill>
          </a:endParaRPr>
        </a:p>
      </xdr:txBody>
    </xdr:sp>
    <xdr:clientData/>
  </xdr:twoCellAnchor>
  <xdr:twoCellAnchor>
    <xdr:from>
      <xdr:col>10</xdr:col>
      <xdr:colOff>81699</xdr:colOff>
      <xdr:row>9</xdr:row>
      <xdr:rowOff>895</xdr:rowOff>
    </xdr:from>
    <xdr:to>
      <xdr:col>10</xdr:col>
      <xdr:colOff>560734</xdr:colOff>
      <xdr:row>9</xdr:row>
      <xdr:rowOff>470452</xdr:rowOff>
    </xdr:to>
    <xdr:sp macro="" textlink="">
      <xdr:nvSpPr>
        <xdr:cNvPr id="4" name="円/楕円 8">
          <a:extLst>
            <a:ext uri="{FF2B5EF4-FFF2-40B4-BE49-F238E27FC236}">
              <a16:creationId xmlns:a16="http://schemas.microsoft.com/office/drawing/2014/main" id="{1B042C67-5D0A-48BD-A61D-95BBD16910DA}"/>
            </a:ext>
          </a:extLst>
        </xdr:cNvPr>
        <xdr:cNvSpPr/>
      </xdr:nvSpPr>
      <xdr:spPr>
        <a:xfrm>
          <a:off x="6740916" y="3065460"/>
          <a:ext cx="479035" cy="469557"/>
        </a:xfrm>
        <a:prstGeom prst="ellipse">
          <a:avLst/>
        </a:prstGeom>
        <a:solidFill>
          <a:schemeClr val="bg2"/>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none" lIns="0" tIns="0" rIns="0" bIns="0" rtlCol="0" anchor="ctr"/>
        <a:lstStyle/>
        <a:p>
          <a:pPr algn="ctr">
            <a:lnSpc>
              <a:spcPts val="1100"/>
            </a:lnSpc>
          </a:pPr>
          <a:r>
            <a:rPr kumimoji="1" lang="ja-JP" altLang="en-US" sz="900">
              <a:solidFill>
                <a:srgbClr val="FF0000"/>
              </a:solidFill>
            </a:rPr>
            <a:t>仙</a:t>
          </a:r>
          <a:endParaRPr kumimoji="1" lang="en-US" altLang="ja-JP" sz="900">
            <a:solidFill>
              <a:srgbClr val="FF0000"/>
            </a:solidFill>
          </a:endParaRPr>
        </a:p>
        <a:p>
          <a:pPr algn="ctr">
            <a:lnSpc>
              <a:spcPts val="1100"/>
            </a:lnSpc>
          </a:pPr>
          <a:r>
            <a:rPr kumimoji="1" lang="ja-JP" altLang="en-US" sz="900">
              <a:solidFill>
                <a:srgbClr val="FF0000"/>
              </a:solidFill>
            </a:rPr>
            <a:t>台</a:t>
          </a:r>
          <a:endParaRPr kumimoji="1" lang="en-US" altLang="ja-JP" sz="900">
            <a:solidFill>
              <a:srgbClr val="FF0000"/>
            </a:solidFill>
          </a:endParaRPr>
        </a:p>
      </xdr:txBody>
    </xdr:sp>
    <xdr:clientData/>
  </xdr:twoCellAnchor>
  <xdr:twoCellAnchor>
    <xdr:from>
      <xdr:col>10</xdr:col>
      <xdr:colOff>81699</xdr:colOff>
      <xdr:row>8</xdr:row>
      <xdr:rowOff>4208</xdr:rowOff>
    </xdr:from>
    <xdr:to>
      <xdr:col>10</xdr:col>
      <xdr:colOff>560734</xdr:colOff>
      <xdr:row>8</xdr:row>
      <xdr:rowOff>473765</xdr:rowOff>
    </xdr:to>
    <xdr:sp macro="" textlink="">
      <xdr:nvSpPr>
        <xdr:cNvPr id="9" name="円/楕円 8">
          <a:extLst>
            <a:ext uri="{FF2B5EF4-FFF2-40B4-BE49-F238E27FC236}">
              <a16:creationId xmlns:a16="http://schemas.microsoft.com/office/drawing/2014/main" id="{2FAED8BC-D9B7-44B4-8205-5C325919D4F1}"/>
            </a:ext>
          </a:extLst>
        </xdr:cNvPr>
        <xdr:cNvSpPr/>
      </xdr:nvSpPr>
      <xdr:spPr>
        <a:xfrm>
          <a:off x="6740916" y="2522121"/>
          <a:ext cx="479035" cy="469557"/>
        </a:xfrm>
        <a:prstGeom prst="ellipse">
          <a:avLst/>
        </a:prstGeom>
        <a:solidFill>
          <a:schemeClr val="bg2"/>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none" lIns="0" tIns="0" rIns="0" bIns="0" rtlCol="0" anchor="ctr"/>
        <a:lstStyle/>
        <a:p>
          <a:pPr algn="ctr">
            <a:lnSpc>
              <a:spcPts val="1100"/>
            </a:lnSpc>
          </a:pPr>
          <a:r>
            <a:rPr kumimoji="1" lang="ja-JP" altLang="en-US" sz="900">
              <a:solidFill>
                <a:srgbClr val="FF0000"/>
              </a:solidFill>
            </a:rPr>
            <a:t>仙</a:t>
          </a:r>
          <a:endParaRPr kumimoji="1" lang="en-US" altLang="ja-JP" sz="900">
            <a:solidFill>
              <a:srgbClr val="FF0000"/>
            </a:solidFill>
          </a:endParaRPr>
        </a:p>
        <a:p>
          <a:pPr algn="ctr">
            <a:lnSpc>
              <a:spcPts val="1100"/>
            </a:lnSpc>
          </a:pPr>
          <a:r>
            <a:rPr kumimoji="1" lang="ja-JP" altLang="en-US" sz="900">
              <a:solidFill>
                <a:srgbClr val="FF0000"/>
              </a:solidFill>
            </a:rPr>
            <a:t>台</a:t>
          </a:r>
          <a:endParaRPr kumimoji="1" lang="en-US" altLang="ja-JP" sz="900">
            <a:solidFill>
              <a:srgbClr val="FF0000"/>
            </a:solidFill>
          </a:endParaRPr>
        </a:p>
      </xdr:txBody>
    </xdr:sp>
    <xdr:clientData/>
  </xdr:twoCellAnchor>
  <xdr:twoCellAnchor>
    <xdr:from>
      <xdr:col>10</xdr:col>
      <xdr:colOff>81699</xdr:colOff>
      <xdr:row>10</xdr:row>
      <xdr:rowOff>53904</xdr:rowOff>
    </xdr:from>
    <xdr:to>
      <xdr:col>10</xdr:col>
      <xdr:colOff>560734</xdr:colOff>
      <xdr:row>10</xdr:row>
      <xdr:rowOff>523461</xdr:rowOff>
    </xdr:to>
    <xdr:sp macro="" textlink="">
      <xdr:nvSpPr>
        <xdr:cNvPr id="10" name="円/楕円 8">
          <a:extLst>
            <a:ext uri="{FF2B5EF4-FFF2-40B4-BE49-F238E27FC236}">
              <a16:creationId xmlns:a16="http://schemas.microsoft.com/office/drawing/2014/main" id="{CDDDA60B-AF4D-4FA8-9406-213F60B62383}"/>
            </a:ext>
          </a:extLst>
        </xdr:cNvPr>
        <xdr:cNvSpPr/>
      </xdr:nvSpPr>
      <xdr:spPr>
        <a:xfrm>
          <a:off x="6740916" y="3665121"/>
          <a:ext cx="479035" cy="469557"/>
        </a:xfrm>
        <a:prstGeom prst="ellipse">
          <a:avLst/>
        </a:prstGeom>
        <a:solidFill>
          <a:schemeClr val="bg2"/>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none" lIns="0" tIns="0" rIns="0" bIns="0" rtlCol="0" anchor="ctr"/>
        <a:lstStyle/>
        <a:p>
          <a:pPr algn="ctr">
            <a:lnSpc>
              <a:spcPts val="1100"/>
            </a:lnSpc>
          </a:pPr>
          <a:r>
            <a:rPr kumimoji="1" lang="ja-JP" altLang="en-US" sz="900">
              <a:solidFill>
                <a:srgbClr val="FF0000"/>
              </a:solidFill>
            </a:rPr>
            <a:t>仙</a:t>
          </a:r>
          <a:endParaRPr kumimoji="1" lang="en-US" altLang="ja-JP" sz="900">
            <a:solidFill>
              <a:srgbClr val="FF0000"/>
            </a:solidFill>
          </a:endParaRPr>
        </a:p>
        <a:p>
          <a:pPr algn="ctr">
            <a:lnSpc>
              <a:spcPts val="1100"/>
            </a:lnSpc>
          </a:pPr>
          <a:r>
            <a:rPr kumimoji="1" lang="ja-JP" altLang="en-US" sz="900">
              <a:solidFill>
                <a:srgbClr val="FF0000"/>
              </a:solidFill>
            </a:rPr>
            <a:t>台</a:t>
          </a:r>
          <a:endParaRPr kumimoji="1" lang="en-US" altLang="ja-JP" sz="900">
            <a:solidFill>
              <a:srgbClr val="FF0000"/>
            </a:solidFill>
          </a:endParaRPr>
        </a:p>
      </xdr:txBody>
    </xdr:sp>
    <xdr:clientData/>
  </xdr:twoCellAnchor>
  <xdr:twoCellAnchor>
    <xdr:from>
      <xdr:col>10</xdr:col>
      <xdr:colOff>81699</xdr:colOff>
      <xdr:row>11</xdr:row>
      <xdr:rowOff>32368</xdr:rowOff>
    </xdr:from>
    <xdr:to>
      <xdr:col>10</xdr:col>
      <xdr:colOff>560734</xdr:colOff>
      <xdr:row>11</xdr:row>
      <xdr:rowOff>501925</xdr:rowOff>
    </xdr:to>
    <xdr:sp macro="" textlink="">
      <xdr:nvSpPr>
        <xdr:cNvPr id="11" name="円/楕円 8">
          <a:extLst>
            <a:ext uri="{FF2B5EF4-FFF2-40B4-BE49-F238E27FC236}">
              <a16:creationId xmlns:a16="http://schemas.microsoft.com/office/drawing/2014/main" id="{9432F343-0A05-41AC-BE78-B27FC2B30C1A}"/>
            </a:ext>
          </a:extLst>
        </xdr:cNvPr>
        <xdr:cNvSpPr/>
      </xdr:nvSpPr>
      <xdr:spPr>
        <a:xfrm>
          <a:off x="6740916" y="4190238"/>
          <a:ext cx="479035" cy="469557"/>
        </a:xfrm>
        <a:prstGeom prst="ellipse">
          <a:avLst/>
        </a:prstGeom>
        <a:solidFill>
          <a:schemeClr val="bg2"/>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none" lIns="0" tIns="0" rIns="0" bIns="0" rtlCol="0" anchor="ctr"/>
        <a:lstStyle/>
        <a:p>
          <a:pPr algn="ctr">
            <a:lnSpc>
              <a:spcPts val="1100"/>
            </a:lnSpc>
          </a:pPr>
          <a:r>
            <a:rPr kumimoji="1" lang="ja-JP" altLang="en-US" sz="900">
              <a:solidFill>
                <a:srgbClr val="FF0000"/>
              </a:solidFill>
            </a:rPr>
            <a:t>利</a:t>
          </a:r>
          <a:endParaRPr kumimoji="1" lang="en-US" altLang="ja-JP" sz="900">
            <a:solidFill>
              <a:srgbClr val="FF0000"/>
            </a:solidFill>
          </a:endParaRPr>
        </a:p>
        <a:p>
          <a:pPr algn="ctr">
            <a:lnSpc>
              <a:spcPts val="1100"/>
            </a:lnSpc>
          </a:pPr>
          <a:r>
            <a:rPr kumimoji="1" lang="ja-JP" altLang="en-US" sz="900">
              <a:solidFill>
                <a:srgbClr val="FF0000"/>
              </a:solidFill>
            </a:rPr>
            <a:t>府</a:t>
          </a:r>
          <a:endParaRPr kumimoji="1" lang="en-US" altLang="ja-JP" sz="900">
            <a:solidFill>
              <a:srgbClr val="FF0000"/>
            </a:solidFill>
          </a:endParaRPr>
        </a:p>
      </xdr:txBody>
    </xdr:sp>
    <xdr:clientData/>
  </xdr:twoCellAnchor>
  <xdr:twoCellAnchor>
    <xdr:from>
      <xdr:col>10</xdr:col>
      <xdr:colOff>81699</xdr:colOff>
      <xdr:row>12</xdr:row>
      <xdr:rowOff>60529</xdr:rowOff>
    </xdr:from>
    <xdr:to>
      <xdr:col>10</xdr:col>
      <xdr:colOff>560734</xdr:colOff>
      <xdr:row>12</xdr:row>
      <xdr:rowOff>530086</xdr:rowOff>
    </xdr:to>
    <xdr:sp macro="" textlink="">
      <xdr:nvSpPr>
        <xdr:cNvPr id="12" name="円/楕円 8">
          <a:extLst>
            <a:ext uri="{FF2B5EF4-FFF2-40B4-BE49-F238E27FC236}">
              <a16:creationId xmlns:a16="http://schemas.microsoft.com/office/drawing/2014/main" id="{D5D0596F-8B73-43AD-8318-CC3F6A0E7583}"/>
            </a:ext>
          </a:extLst>
        </xdr:cNvPr>
        <xdr:cNvSpPr/>
      </xdr:nvSpPr>
      <xdr:spPr>
        <a:xfrm>
          <a:off x="6740916" y="4765051"/>
          <a:ext cx="479035" cy="469557"/>
        </a:xfrm>
        <a:prstGeom prst="ellipse">
          <a:avLst/>
        </a:prstGeom>
        <a:solidFill>
          <a:schemeClr val="bg2"/>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none" lIns="0" tIns="0" rIns="0" bIns="0" rtlCol="0" anchor="ctr"/>
        <a:lstStyle/>
        <a:p>
          <a:pPr algn="ctr">
            <a:lnSpc>
              <a:spcPts val="1100"/>
            </a:lnSpc>
          </a:pPr>
          <a:r>
            <a:rPr kumimoji="1" lang="ja-JP" altLang="en-US" sz="900">
              <a:solidFill>
                <a:srgbClr val="FF0000"/>
              </a:solidFill>
            </a:rPr>
            <a:t>利</a:t>
          </a:r>
          <a:endParaRPr kumimoji="1" lang="en-US" altLang="ja-JP" sz="900">
            <a:solidFill>
              <a:srgbClr val="FF0000"/>
            </a:solidFill>
          </a:endParaRPr>
        </a:p>
        <a:p>
          <a:pPr algn="ctr">
            <a:lnSpc>
              <a:spcPts val="1100"/>
            </a:lnSpc>
          </a:pPr>
          <a:r>
            <a:rPr kumimoji="1" lang="ja-JP" altLang="en-US" sz="900">
              <a:solidFill>
                <a:srgbClr val="FF0000"/>
              </a:solidFill>
            </a:rPr>
            <a:t>府</a:t>
          </a:r>
          <a:endParaRPr kumimoji="1" lang="en-US" altLang="ja-JP" sz="900">
            <a:solidFill>
              <a:srgbClr val="FF0000"/>
            </a:solidFill>
          </a:endParaRPr>
        </a:p>
      </xdr:txBody>
    </xdr:sp>
    <xdr:clientData/>
  </xdr:twoCellAnchor>
  <xdr:twoCellAnchor>
    <xdr:from>
      <xdr:col>10</xdr:col>
      <xdr:colOff>81699</xdr:colOff>
      <xdr:row>14</xdr:row>
      <xdr:rowOff>38995</xdr:rowOff>
    </xdr:from>
    <xdr:to>
      <xdr:col>10</xdr:col>
      <xdr:colOff>560734</xdr:colOff>
      <xdr:row>14</xdr:row>
      <xdr:rowOff>508552</xdr:rowOff>
    </xdr:to>
    <xdr:sp macro="" textlink="">
      <xdr:nvSpPr>
        <xdr:cNvPr id="14" name="円/楕円 8">
          <a:extLst>
            <a:ext uri="{FF2B5EF4-FFF2-40B4-BE49-F238E27FC236}">
              <a16:creationId xmlns:a16="http://schemas.microsoft.com/office/drawing/2014/main" id="{2192AB71-9DDC-4D66-A6D8-1E5FAD20A0B2}"/>
            </a:ext>
          </a:extLst>
        </xdr:cNvPr>
        <xdr:cNvSpPr/>
      </xdr:nvSpPr>
      <xdr:spPr>
        <a:xfrm>
          <a:off x="6740916" y="5836821"/>
          <a:ext cx="479035" cy="469557"/>
        </a:xfrm>
        <a:prstGeom prst="ellipse">
          <a:avLst/>
        </a:prstGeom>
        <a:solidFill>
          <a:schemeClr val="bg2"/>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none" lIns="0" tIns="0" rIns="0" bIns="0" rtlCol="0" anchor="ctr"/>
        <a:lstStyle/>
        <a:p>
          <a:pPr algn="ctr">
            <a:lnSpc>
              <a:spcPts val="1100"/>
            </a:lnSpc>
          </a:pPr>
          <a:r>
            <a:rPr kumimoji="1" lang="ja-JP" altLang="en-US" sz="900">
              <a:solidFill>
                <a:srgbClr val="FF0000"/>
              </a:solidFill>
            </a:rPr>
            <a:t>利</a:t>
          </a:r>
          <a:endParaRPr kumimoji="1" lang="en-US" altLang="ja-JP" sz="900">
            <a:solidFill>
              <a:srgbClr val="FF0000"/>
            </a:solidFill>
          </a:endParaRPr>
        </a:p>
        <a:p>
          <a:pPr algn="ctr">
            <a:lnSpc>
              <a:spcPts val="1100"/>
            </a:lnSpc>
          </a:pPr>
          <a:r>
            <a:rPr kumimoji="1" lang="ja-JP" altLang="en-US" sz="900">
              <a:solidFill>
                <a:srgbClr val="FF0000"/>
              </a:solidFill>
            </a:rPr>
            <a:t>府</a:t>
          </a:r>
          <a:endParaRPr kumimoji="1" lang="en-US" altLang="ja-JP" sz="900">
            <a:solidFill>
              <a:srgbClr val="FF0000"/>
            </a:solidFill>
          </a:endParaRPr>
        </a:p>
      </xdr:txBody>
    </xdr:sp>
    <xdr:clientData/>
  </xdr:twoCellAnchor>
  <xdr:twoCellAnchor>
    <xdr:from>
      <xdr:col>10</xdr:col>
      <xdr:colOff>87496</xdr:colOff>
      <xdr:row>13</xdr:row>
      <xdr:rowOff>32369</xdr:rowOff>
    </xdr:from>
    <xdr:to>
      <xdr:col>10</xdr:col>
      <xdr:colOff>566531</xdr:colOff>
      <xdr:row>13</xdr:row>
      <xdr:rowOff>501926</xdr:rowOff>
    </xdr:to>
    <xdr:sp macro="" textlink="">
      <xdr:nvSpPr>
        <xdr:cNvPr id="17" name="円/楕円 8">
          <a:extLst>
            <a:ext uri="{FF2B5EF4-FFF2-40B4-BE49-F238E27FC236}">
              <a16:creationId xmlns:a16="http://schemas.microsoft.com/office/drawing/2014/main" id="{BA084873-F5C0-4AC2-BB2A-78281B67CA65}"/>
            </a:ext>
          </a:extLst>
        </xdr:cNvPr>
        <xdr:cNvSpPr/>
      </xdr:nvSpPr>
      <xdr:spPr>
        <a:xfrm>
          <a:off x="6746713" y="5283543"/>
          <a:ext cx="479035" cy="469557"/>
        </a:xfrm>
        <a:prstGeom prst="ellipse">
          <a:avLst/>
        </a:prstGeom>
        <a:solidFill>
          <a:schemeClr val="bg2"/>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none" lIns="0" tIns="0" rIns="0" bIns="0" rtlCol="0" anchor="ctr"/>
        <a:lstStyle/>
        <a:p>
          <a:pPr algn="ctr">
            <a:lnSpc>
              <a:spcPts val="1100"/>
            </a:lnSpc>
          </a:pPr>
          <a:r>
            <a:rPr kumimoji="1" lang="ja-JP" altLang="en-US" sz="900">
              <a:solidFill>
                <a:srgbClr val="FF0000"/>
              </a:solidFill>
            </a:rPr>
            <a:t>仙</a:t>
          </a:r>
          <a:endParaRPr kumimoji="1" lang="en-US" altLang="ja-JP" sz="900">
            <a:solidFill>
              <a:srgbClr val="FF0000"/>
            </a:solidFill>
          </a:endParaRPr>
        </a:p>
        <a:p>
          <a:pPr algn="ctr">
            <a:lnSpc>
              <a:spcPts val="1100"/>
            </a:lnSpc>
          </a:pPr>
          <a:r>
            <a:rPr kumimoji="1" lang="ja-JP" altLang="en-US" sz="900">
              <a:solidFill>
                <a:srgbClr val="FF0000"/>
              </a:solidFill>
            </a:rPr>
            <a:t>台</a:t>
          </a:r>
          <a:endParaRPr kumimoji="1" lang="en-US" altLang="ja-JP" sz="900">
            <a:solidFill>
              <a:srgbClr val="FF0000"/>
            </a:solidFill>
          </a:endParaRPr>
        </a:p>
      </xdr:txBody>
    </xdr:sp>
    <xdr:clientData/>
  </xdr:twoCellAnchor>
  <xdr:twoCellAnchor editAs="oneCell">
    <xdr:from>
      <xdr:col>10</xdr:col>
      <xdr:colOff>265044</xdr:colOff>
      <xdr:row>0</xdr:row>
      <xdr:rowOff>115957</xdr:rowOff>
    </xdr:from>
    <xdr:to>
      <xdr:col>11</xdr:col>
      <xdr:colOff>818795</xdr:colOff>
      <xdr:row>2</xdr:row>
      <xdr:rowOff>162399</xdr:rowOff>
    </xdr:to>
    <xdr:pic>
      <xdr:nvPicPr>
        <xdr:cNvPr id="6" name="図 5">
          <a:extLst>
            <a:ext uri="{FF2B5EF4-FFF2-40B4-BE49-F238E27FC236}">
              <a16:creationId xmlns:a16="http://schemas.microsoft.com/office/drawing/2014/main" id="{67DD46AB-871C-4C1E-BFD7-DCDDFBED4F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4261" y="115957"/>
          <a:ext cx="1224643" cy="510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323850</xdr:colOff>
      <xdr:row>0</xdr:row>
      <xdr:rowOff>38100</xdr:rowOff>
    </xdr:from>
    <xdr:to>
      <xdr:col>16</xdr:col>
      <xdr:colOff>371475</xdr:colOff>
      <xdr:row>2</xdr:row>
      <xdr:rowOff>9525</xdr:rowOff>
    </xdr:to>
    <xdr:pic>
      <xdr:nvPicPr>
        <xdr:cNvPr id="8413" name="図 5">
          <a:extLst>
            <a:ext uri="{FF2B5EF4-FFF2-40B4-BE49-F238E27FC236}">
              <a16:creationId xmlns:a16="http://schemas.microsoft.com/office/drawing/2014/main" id="{00000000-0008-0000-0500-0000DD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53100" y="38100"/>
          <a:ext cx="12192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375920</xdr:colOff>
      <xdr:row>17</xdr:row>
      <xdr:rowOff>203200</xdr:rowOff>
    </xdr:from>
    <xdr:to>
      <xdr:col>13</xdr:col>
      <xdr:colOff>253393</xdr:colOff>
      <xdr:row>22</xdr:row>
      <xdr:rowOff>19050</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987425" y="4308475"/>
          <a:ext cx="4689475" cy="958850"/>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a:ln>
                <a:noFill/>
              </a:ln>
              <a:solidFill>
                <a:schemeClr val="tx1"/>
              </a:solidFill>
            </a:rPr>
            <a:t>すべての箇所が入力できます</a:t>
          </a:r>
          <a:endParaRPr kumimoji="1" lang="en-US" altLang="ja-JP" sz="1800">
            <a:ln>
              <a:noFill/>
            </a:ln>
            <a:solidFill>
              <a:schemeClr val="tx1"/>
            </a:solidFill>
          </a:endParaRPr>
        </a:p>
        <a:p>
          <a:pPr marL="0" marR="0" lvl="0" indent="0" algn="ctr" defTabSz="914400" eaLnBrk="1" fontAlgn="auto" latinLnBrk="0" hangingPunct="1">
            <a:lnSpc>
              <a:spcPts val="1700"/>
            </a:lnSpc>
            <a:spcBef>
              <a:spcPts val="0"/>
            </a:spcBef>
            <a:spcAft>
              <a:spcPts val="0"/>
            </a:spcAft>
            <a:buClrTx/>
            <a:buSzTx/>
            <a:buFontTx/>
            <a:buNone/>
            <a:tabLst/>
            <a:defRPr/>
          </a:pPr>
          <a:r>
            <a:rPr kumimoji="1" lang="en-US" altLang="ja-JP" sz="1400">
              <a:ln>
                <a:noFill/>
              </a:ln>
              <a:solidFill>
                <a:schemeClr val="tx1"/>
              </a:solidFill>
            </a:rPr>
            <a:t>※</a:t>
          </a:r>
          <a:r>
            <a:rPr kumimoji="1" lang="ja-JP" altLang="en-US" sz="1400">
              <a:ln>
                <a:noFill/>
              </a:ln>
              <a:solidFill>
                <a:schemeClr val="tx1"/>
              </a:solidFill>
            </a:rPr>
            <a:t>種別ごとに作成してください。</a:t>
          </a:r>
          <a:endParaRPr kumimoji="1" lang="en-US" altLang="ja-JP" sz="1400">
            <a:ln>
              <a:noFill/>
            </a:ln>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30480</xdr:colOff>
      <xdr:row>11</xdr:row>
      <xdr:rowOff>171450</xdr:rowOff>
    </xdr:from>
    <xdr:to>
      <xdr:col>12</xdr:col>
      <xdr:colOff>381045</xdr:colOff>
      <xdr:row>12</xdr:row>
      <xdr:rowOff>304800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59130" y="3162300"/>
          <a:ext cx="6494190" cy="447675"/>
        </a:xfrm>
        <a:prstGeom prst="rect">
          <a:avLst/>
        </a:prstGeom>
        <a:solidFill>
          <a:srgbClr val="FFFF00"/>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tx1"/>
              </a:solidFill>
            </a:rPr>
            <a:t>競技得点を獲得したチーム・個人を記載すること。</a:t>
          </a:r>
        </a:p>
      </xdr:txBody>
    </xdr:sp>
    <xdr:clientData/>
  </xdr:twoCellAnchor>
  <xdr:twoCellAnchor editAs="oneCell">
    <xdr:from>
      <xdr:col>11</xdr:col>
      <xdr:colOff>390525</xdr:colOff>
      <xdr:row>0</xdr:row>
      <xdr:rowOff>114300</xdr:rowOff>
    </xdr:from>
    <xdr:to>
      <xdr:col>12</xdr:col>
      <xdr:colOff>729343</xdr:colOff>
      <xdr:row>2</xdr:row>
      <xdr:rowOff>119743</xdr:rowOff>
    </xdr:to>
    <xdr:pic>
      <xdr:nvPicPr>
        <xdr:cNvPr id="3" name="図 5">
          <a:extLst>
            <a:ext uri="{FF2B5EF4-FFF2-40B4-BE49-F238E27FC236}">
              <a16:creationId xmlns:a16="http://schemas.microsoft.com/office/drawing/2014/main" id="{C2EA6D60-3A08-498D-A164-595350B43C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6975" y="114300"/>
          <a:ext cx="1224643" cy="510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173804</xdr:colOff>
      <xdr:row>13</xdr:row>
      <xdr:rowOff>214031</xdr:rowOff>
    </xdr:from>
    <xdr:to>
      <xdr:col>12</xdr:col>
      <xdr:colOff>362831</xdr:colOff>
      <xdr:row>15</xdr:row>
      <xdr:rowOff>169209</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491939" y="3709706"/>
          <a:ext cx="6492689" cy="583828"/>
        </a:xfrm>
        <a:prstGeom prst="rect">
          <a:avLst/>
        </a:prstGeom>
        <a:solidFill>
          <a:srgbClr val="FFFF00"/>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dk1"/>
              </a:solidFill>
              <a:effectLst/>
              <a:latin typeface="+mn-lt"/>
              <a:ea typeface="+mn-ea"/>
              <a:cs typeface="+mn-cs"/>
            </a:rPr>
            <a:t>東北総合スポーツ大会において</a:t>
          </a:r>
          <a:r>
            <a:rPr kumimoji="1" lang="en-US" altLang="ja-JP" sz="1100" b="1">
              <a:solidFill>
                <a:schemeClr val="dk1"/>
              </a:solidFill>
              <a:effectLst/>
              <a:latin typeface="+mn-lt"/>
              <a:ea typeface="+mn-ea"/>
              <a:cs typeface="+mn-cs"/>
            </a:rPr>
            <a:t>3</a:t>
          </a:r>
          <a:r>
            <a:rPr kumimoji="1" lang="ja-JP" altLang="en-US" sz="1100" b="1">
              <a:solidFill>
                <a:schemeClr val="dk1"/>
              </a:solidFill>
              <a:effectLst/>
              <a:latin typeface="+mn-lt"/>
              <a:ea typeface="+mn-ea"/>
              <a:cs typeface="+mn-cs"/>
            </a:rPr>
            <a:t>位以内に入賞した選手・チーム</a:t>
          </a:r>
          <a:r>
            <a:rPr kumimoji="1" lang="ja-JP" altLang="ja-JP" sz="1100" b="1">
              <a:solidFill>
                <a:schemeClr val="dk1"/>
              </a:solidFill>
              <a:effectLst/>
              <a:latin typeface="+mn-lt"/>
              <a:ea typeface="+mn-ea"/>
              <a:cs typeface="+mn-cs"/>
            </a:rPr>
            <a:t>を記載すること。</a:t>
          </a:r>
          <a:endParaRPr kumimoji="1" lang="en-US" altLang="ja-JP" sz="1100" b="1">
            <a:solidFill>
              <a:schemeClr val="dk1"/>
            </a:solidFill>
            <a:effectLst/>
            <a:latin typeface="+mn-lt"/>
            <a:ea typeface="+mn-ea"/>
            <a:cs typeface="+mn-cs"/>
          </a:endParaRPr>
        </a:p>
      </xdr:txBody>
    </xdr:sp>
    <xdr:clientData/>
  </xdr:twoCellAnchor>
  <xdr:twoCellAnchor editAs="oneCell">
    <xdr:from>
      <xdr:col>11</xdr:col>
      <xdr:colOff>438150</xdr:colOff>
      <xdr:row>0</xdr:row>
      <xdr:rowOff>85725</xdr:rowOff>
    </xdr:from>
    <xdr:to>
      <xdr:col>12</xdr:col>
      <xdr:colOff>776968</xdr:colOff>
      <xdr:row>2</xdr:row>
      <xdr:rowOff>91168</xdr:rowOff>
    </xdr:to>
    <xdr:pic>
      <xdr:nvPicPr>
        <xdr:cNvPr id="3" name="図 5">
          <a:extLst>
            <a:ext uri="{FF2B5EF4-FFF2-40B4-BE49-F238E27FC236}">
              <a16:creationId xmlns:a16="http://schemas.microsoft.com/office/drawing/2014/main" id="{B049D9B7-9EB5-405C-BCBD-1798639265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81725" y="85725"/>
          <a:ext cx="1224643" cy="510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3</xdr:col>
      <xdr:colOff>642650</xdr:colOff>
      <xdr:row>21</xdr:row>
      <xdr:rowOff>135419</xdr:rowOff>
    </xdr:from>
    <xdr:ext cx="769121" cy="2626831"/>
    <xdr:sp macro="" textlink="">
      <xdr:nvSpPr>
        <xdr:cNvPr id="2" name="テキスト ボックス 1">
          <a:extLst>
            <a:ext uri="{FF2B5EF4-FFF2-40B4-BE49-F238E27FC236}">
              <a16:creationId xmlns:a16="http://schemas.microsoft.com/office/drawing/2014/main" id="{D9AAFA91-8DB0-4FF1-AB28-18E085201611}"/>
            </a:ext>
          </a:extLst>
        </xdr:cNvPr>
        <xdr:cNvSpPr txBox="1"/>
      </xdr:nvSpPr>
      <xdr:spPr>
        <a:xfrm>
          <a:off x="2576225" y="2678594"/>
          <a:ext cx="769121" cy="26268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3200">
              <a:solidFill>
                <a:schemeClr val="bg1">
                  <a:lumMod val="85000"/>
                </a:schemeClr>
              </a:solidFill>
              <a:effectLst/>
              <a:latin typeface="+mn-lt"/>
              <a:ea typeface="+mn-ea"/>
              <a:cs typeface="+mn-cs"/>
            </a:rPr>
            <a:t>領収書貼付</a:t>
          </a:r>
          <a:endParaRPr lang="ja-JP" altLang="ja-JP" sz="3200">
            <a:solidFill>
              <a:schemeClr val="bg1">
                <a:lumMod val="85000"/>
              </a:schemeClr>
            </a:solidFill>
            <a:effectLst/>
          </a:endParaRPr>
        </a:p>
      </xdr:txBody>
    </xdr:sp>
    <xdr:clientData/>
  </xdr:oneCellAnchor>
  <xdr:twoCellAnchor>
    <xdr:from>
      <xdr:col>2</xdr:col>
      <xdr:colOff>133350</xdr:colOff>
      <xdr:row>17</xdr:row>
      <xdr:rowOff>38100</xdr:rowOff>
    </xdr:from>
    <xdr:to>
      <xdr:col>7</xdr:col>
      <xdr:colOff>638175</xdr:colOff>
      <xdr:row>29</xdr:row>
      <xdr:rowOff>104775</xdr:rowOff>
    </xdr:to>
    <xdr:sp macro="" textlink="">
      <xdr:nvSpPr>
        <xdr:cNvPr id="4" name="正方形/長方形 3">
          <a:extLst>
            <a:ext uri="{FF2B5EF4-FFF2-40B4-BE49-F238E27FC236}">
              <a16:creationId xmlns:a16="http://schemas.microsoft.com/office/drawing/2014/main" id="{83D0589F-7310-8A51-5FF2-CAA31E7F7A3A}"/>
            </a:ext>
          </a:extLst>
        </xdr:cNvPr>
        <xdr:cNvSpPr/>
      </xdr:nvSpPr>
      <xdr:spPr>
        <a:xfrm>
          <a:off x="1438275" y="2552700"/>
          <a:ext cx="3829050" cy="2038350"/>
        </a:xfrm>
        <a:prstGeom prst="rect">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ysClr val="windowText" lastClr="000000"/>
              </a:solidFill>
            </a:rPr>
            <a:t>領収書</a:t>
          </a:r>
        </a:p>
      </xdr:txBody>
    </xdr:sp>
    <xdr:clientData/>
  </xdr:twoCellAnchor>
  <xdr:twoCellAnchor>
    <xdr:from>
      <xdr:col>0</xdr:col>
      <xdr:colOff>581025</xdr:colOff>
      <xdr:row>34</xdr:row>
      <xdr:rowOff>142875</xdr:rowOff>
    </xdr:from>
    <xdr:to>
      <xdr:col>8</xdr:col>
      <xdr:colOff>238125</xdr:colOff>
      <xdr:row>41</xdr:row>
      <xdr:rowOff>95250</xdr:rowOff>
    </xdr:to>
    <xdr:sp macro="" textlink="">
      <xdr:nvSpPr>
        <xdr:cNvPr id="6" name="吹き出し: 線 5">
          <a:extLst>
            <a:ext uri="{FF2B5EF4-FFF2-40B4-BE49-F238E27FC236}">
              <a16:creationId xmlns:a16="http://schemas.microsoft.com/office/drawing/2014/main" id="{E5C31B2D-0D70-26F2-B422-708F43A0EA51}"/>
            </a:ext>
          </a:extLst>
        </xdr:cNvPr>
        <xdr:cNvSpPr/>
      </xdr:nvSpPr>
      <xdr:spPr>
        <a:xfrm>
          <a:off x="581025" y="5486400"/>
          <a:ext cx="5067300" cy="1152525"/>
        </a:xfrm>
        <a:prstGeom prst="borderCallout1">
          <a:avLst>
            <a:gd name="adj1" fmla="val 3822"/>
            <a:gd name="adj2" fmla="val 878"/>
            <a:gd name="adj3" fmla="val -92040"/>
            <a:gd name="adj4" fmla="val 19562"/>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項目毎、時系列に領収書原本を添付し、余白に適宜説明を付記すること。</a:t>
          </a:r>
          <a:endParaRPr lang="ja-JP" altLang="ja-JP" sz="1200">
            <a:solidFill>
              <a:sysClr val="windowText" lastClr="000000"/>
            </a:solidFill>
            <a:effectLst/>
            <a:latin typeface="BIZ UDPゴシック" panose="020B0400000000000000" pitchFamily="50" charset="-128"/>
            <a:ea typeface="BIZ UDPゴシック" panose="020B0400000000000000" pitchFamily="50" charset="-128"/>
          </a:endParaRPr>
        </a:p>
        <a:p>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任意様式でも構いませんが各食単価が分かるように記載してください。</a:t>
          </a:r>
          <a:endParaRPr lang="ja-JP" altLang="ja-JP" sz="1200">
            <a:solidFill>
              <a:sysClr val="windowText" lastClr="000000"/>
            </a:solidFill>
            <a:effectLst/>
            <a:latin typeface="BIZ UDPゴシック" panose="020B0400000000000000" pitchFamily="50" charset="-128"/>
            <a:ea typeface="BIZ UDPゴシック" panose="020B0400000000000000" pitchFamily="50" charset="-128"/>
          </a:endParaRPr>
        </a:p>
        <a:p>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昼食は計上不可。</a:t>
          </a:r>
          <a:endParaRPr lang="ja-JP" altLang="ja-JP" sz="1200">
            <a:solidFill>
              <a:sysClr val="windowText" lastClr="000000"/>
            </a:solidFill>
            <a:effectLst/>
            <a:latin typeface="BIZ UDPゴシック" panose="020B0400000000000000" pitchFamily="50" charset="-128"/>
            <a:ea typeface="BIZ UDPゴシック" panose="020B0400000000000000" pitchFamily="50" charset="-128"/>
          </a:endParaRPr>
        </a:p>
        <a:p>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裏面使用不可･領収書重ね貼り・はみ出し厳禁</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editAs="oneCell">
    <xdr:from>
      <xdr:col>3</xdr:col>
      <xdr:colOff>581025</xdr:colOff>
      <xdr:row>0</xdr:row>
      <xdr:rowOff>104775</xdr:rowOff>
    </xdr:from>
    <xdr:to>
      <xdr:col>7</xdr:col>
      <xdr:colOff>181295</xdr:colOff>
      <xdr:row>4</xdr:row>
      <xdr:rowOff>123919</xdr:rowOff>
    </xdr:to>
    <xdr:pic>
      <xdr:nvPicPr>
        <xdr:cNvPr id="8" name="図 7">
          <a:extLst>
            <a:ext uri="{FF2B5EF4-FFF2-40B4-BE49-F238E27FC236}">
              <a16:creationId xmlns:a16="http://schemas.microsoft.com/office/drawing/2014/main" id="{BF449B08-1FE7-1F5C-A4A3-1355C697A7DA}"/>
            </a:ext>
          </a:extLst>
        </xdr:cNvPr>
        <xdr:cNvPicPr>
          <a:picLocks noChangeAspect="1"/>
        </xdr:cNvPicPr>
      </xdr:nvPicPr>
      <xdr:blipFill>
        <a:blip xmlns:r="http://schemas.openxmlformats.org/officeDocument/2006/relationships" r:embed="rId1"/>
        <a:stretch>
          <a:fillRect/>
        </a:stretch>
      </xdr:blipFill>
      <xdr:spPr>
        <a:xfrm>
          <a:off x="2514600" y="104775"/>
          <a:ext cx="2295845" cy="676369"/>
        </a:xfrm>
        <a:prstGeom prst="rect">
          <a:avLst/>
        </a:prstGeom>
      </xdr:spPr>
    </xdr:pic>
    <xdr:clientData/>
  </xdr:twoCellAnchor>
  <xdr:oneCellAnchor>
    <xdr:from>
      <xdr:col>4</xdr:col>
      <xdr:colOff>238125</xdr:colOff>
      <xdr:row>32</xdr:row>
      <xdr:rowOff>28575</xdr:rowOff>
    </xdr:from>
    <xdr:ext cx="184731" cy="264560"/>
    <xdr:sp macro="" textlink="">
      <xdr:nvSpPr>
        <xdr:cNvPr id="9" name="テキスト ボックス 8">
          <a:extLst>
            <a:ext uri="{FF2B5EF4-FFF2-40B4-BE49-F238E27FC236}">
              <a16:creationId xmlns:a16="http://schemas.microsoft.com/office/drawing/2014/main" id="{A3C9A855-F6EE-90A6-5582-E92E0FE64D25}"/>
            </a:ext>
          </a:extLst>
        </xdr:cNvPr>
        <xdr:cNvSpPr txBox="1"/>
      </xdr:nvSpPr>
      <xdr:spPr>
        <a:xfrm>
          <a:off x="2838450"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7</xdr:col>
      <xdr:colOff>571500</xdr:colOff>
      <xdr:row>8</xdr:row>
      <xdr:rowOff>114300</xdr:rowOff>
    </xdr:from>
    <xdr:to>
      <xdr:col>8</xdr:col>
      <xdr:colOff>1015093</xdr:colOff>
      <xdr:row>12</xdr:row>
      <xdr:rowOff>53068</xdr:rowOff>
    </xdr:to>
    <xdr:pic>
      <xdr:nvPicPr>
        <xdr:cNvPr id="3" name="図 5">
          <a:extLst>
            <a:ext uri="{FF2B5EF4-FFF2-40B4-BE49-F238E27FC236}">
              <a16:creationId xmlns:a16="http://schemas.microsoft.com/office/drawing/2014/main" id="{356DC24B-E6E7-482D-B83C-04823472A1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00650" y="1343025"/>
          <a:ext cx="1224643" cy="510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1.236\disk1\1_&#31478;&#25216;&#12473;&#12509;&#12540;&#12484;&#25512;&#36914;&#35506;\1_&#22823;&#20250;&#21442;&#21152;&#36027;&#35036;&#21161;&#37329;\&#20196;&#21644;&#65302;&#24180;&#24230;\R6_&#25163;&#24341;&#12365;&#65288;&#26696;&#65289;\&#20803;&#12487;&#12540;&#12479;\04&#65288;&#31478;&#25216;&#21517;&#65289;&#27096;&#24335;&#31532;1&#12539;2&#12539;4&#65374;8&#21495;&#65288;&#28168;&#65289;.xlsm" TargetMode="External"/><Relationship Id="rId1" Type="http://schemas.openxmlformats.org/officeDocument/2006/relationships/externalLinkPath" Target="/1_&#31478;&#25216;&#12473;&#12509;&#12540;&#12484;&#25512;&#36914;&#35506;/1_&#22823;&#20250;&#21442;&#21152;&#36027;&#35036;&#21161;&#37329;/&#20196;&#21644;&#65302;&#24180;&#24230;/R6_&#25163;&#24341;&#12365;&#65288;&#26696;&#65289;/&#20803;&#12487;&#12540;&#12479;/04&#65288;&#31478;&#25216;&#21517;&#65289;&#27096;&#24335;&#31532;1&#12539;2&#12539;4&#65374;8&#21495;&#65288;&#28168;&#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交付申請書(様式第１号）"/>
      <sheetName val="参加者別申請額一覧（様式２号） "/>
      <sheetName val="実績報告書（様式第４号）"/>
      <sheetName val="参加者別報告額一覧（様式５号）"/>
      <sheetName val="交通費受領書（様式６号）"/>
      <sheetName val="選手出場状況及び宿泊調書（様式７号）"/>
      <sheetName val="競技結果報告書（様式8-1号国スポ） "/>
      <sheetName val="競技結果報告書（様式8-2号総スポ）"/>
      <sheetName val="食糧費貼り付け台紙（個人）"/>
      <sheetName val="食費一覧"/>
    </sheetNames>
    <sheetDataSet>
      <sheetData sheetId="0">
        <row r="41">
          <cell r="S41" t="str">
            <v>　　- 　　   　-　       -</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C1001"/>
  <sheetViews>
    <sheetView view="pageBreakPreview" zoomScale="115" zoomScaleNormal="100" zoomScaleSheetLayoutView="115" workbookViewId="0">
      <selection activeCell="AB18" sqref="AB18"/>
    </sheetView>
  </sheetViews>
  <sheetFormatPr defaultColWidth="12.625" defaultRowHeight="13.5"/>
  <cols>
    <col min="1" max="27" width="3.625" style="1" customWidth="1"/>
    <col min="28" max="28" width="32" style="1" bestFit="1" customWidth="1"/>
    <col min="29" max="29" width="13.875" style="1" bestFit="1" customWidth="1"/>
    <col min="30" max="16384" width="12.625" style="1"/>
  </cols>
  <sheetData>
    <row r="1" spans="1:29" ht="19.5" customHeight="1">
      <c r="A1" s="192" t="s">
        <v>68</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row>
    <row r="2" spans="1:29" ht="19.5" customHeight="1">
      <c r="A2" s="471" t="s">
        <v>0</v>
      </c>
      <c r="B2" s="472"/>
      <c r="C2" s="472"/>
      <c r="D2" s="472"/>
      <c r="E2" s="472"/>
      <c r="F2" s="472"/>
      <c r="G2" s="472"/>
      <c r="H2" s="472"/>
      <c r="I2" s="472"/>
      <c r="J2" s="472"/>
      <c r="K2" s="472"/>
      <c r="L2" s="472"/>
      <c r="M2" s="472"/>
      <c r="N2" s="472"/>
      <c r="O2" s="472"/>
      <c r="P2" s="472"/>
      <c r="Q2" s="472"/>
      <c r="R2" s="472"/>
      <c r="S2" s="472"/>
      <c r="T2" s="472"/>
      <c r="U2" s="472"/>
      <c r="V2" s="472"/>
      <c r="W2" s="472"/>
      <c r="X2" s="472"/>
      <c r="Y2" s="472"/>
      <c r="Z2" s="193"/>
      <c r="AA2" s="193"/>
    </row>
    <row r="3" spans="1:29" ht="19.5" customHeight="1">
      <c r="A3" s="194"/>
      <c r="B3" s="194"/>
      <c r="C3" s="194"/>
      <c r="D3" s="194"/>
      <c r="E3" s="194"/>
      <c r="F3" s="194"/>
      <c r="G3" s="194"/>
      <c r="H3" s="194"/>
      <c r="I3" s="194"/>
      <c r="J3" s="195"/>
      <c r="K3" s="195"/>
      <c r="L3" s="195"/>
      <c r="M3" s="195"/>
      <c r="N3" s="195"/>
      <c r="O3" s="195"/>
      <c r="P3" s="195"/>
      <c r="Q3" s="195"/>
      <c r="R3" s="195"/>
      <c r="S3" s="195"/>
      <c r="T3" s="195"/>
      <c r="U3" s="196"/>
      <c r="V3" s="473"/>
      <c r="W3" s="474"/>
      <c r="X3" s="474"/>
      <c r="Y3" s="196"/>
      <c r="Z3" s="193"/>
      <c r="AA3" s="193"/>
    </row>
    <row r="4" spans="1:29" ht="19.5" customHeight="1">
      <c r="A4" s="193"/>
      <c r="B4" s="193"/>
      <c r="C4" s="193"/>
      <c r="D4" s="193"/>
      <c r="E4" s="193"/>
      <c r="F4" s="193"/>
      <c r="G4" s="193"/>
      <c r="H4" s="193"/>
      <c r="I4" s="193"/>
      <c r="J4" s="193"/>
      <c r="K4" s="193"/>
      <c r="L4" s="193"/>
      <c r="M4" s="193"/>
      <c r="N4" s="196"/>
      <c r="O4" s="196"/>
      <c r="P4" s="193"/>
      <c r="Q4" s="193"/>
      <c r="R4" s="475" t="s">
        <v>92</v>
      </c>
      <c r="S4" s="475"/>
      <c r="T4" s="475"/>
      <c r="U4" s="475"/>
      <c r="V4" s="475"/>
      <c r="W4" s="475"/>
      <c r="X4" s="475"/>
      <c r="Y4" s="475"/>
      <c r="Z4" s="193"/>
      <c r="AA4" s="193"/>
    </row>
    <row r="5" spans="1:29" ht="19.5" customHeight="1">
      <c r="A5" s="193" t="s">
        <v>1</v>
      </c>
      <c r="B5" s="193"/>
      <c r="C5" s="193"/>
      <c r="D5" s="193"/>
      <c r="E5" s="193"/>
      <c r="F5" s="193"/>
      <c r="G5" s="193"/>
      <c r="H5" s="193"/>
      <c r="I5" s="193"/>
      <c r="J5" s="193"/>
      <c r="K5" s="193"/>
      <c r="L5" s="193"/>
      <c r="M5" s="193"/>
      <c r="N5" s="193"/>
      <c r="O5" s="193"/>
      <c r="P5" s="193"/>
      <c r="Q5" s="193"/>
      <c r="R5" s="193"/>
      <c r="S5" s="193"/>
      <c r="T5" s="193"/>
      <c r="U5" s="193"/>
      <c r="V5" s="193"/>
      <c r="W5" s="193"/>
      <c r="X5" s="193"/>
      <c r="Y5" s="193"/>
      <c r="Z5" s="193"/>
      <c r="AA5" s="193"/>
    </row>
    <row r="6" spans="1:29" ht="19.5" customHeight="1">
      <c r="A6" s="193"/>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row>
    <row r="7" spans="1:29" ht="19.5" customHeight="1">
      <c r="A7" s="193"/>
      <c r="B7" s="193"/>
      <c r="C7" s="193"/>
      <c r="D7" s="193"/>
      <c r="E7" s="193"/>
      <c r="F7" s="193"/>
      <c r="G7" s="193"/>
      <c r="H7" s="193"/>
      <c r="I7" s="193"/>
      <c r="J7" s="193"/>
      <c r="K7" s="193"/>
      <c r="L7" s="193"/>
      <c r="M7" s="193"/>
      <c r="N7" s="193"/>
      <c r="O7" s="193"/>
      <c r="P7" s="193"/>
      <c r="Q7" s="197"/>
      <c r="Z7" s="193"/>
      <c r="AA7" s="193"/>
    </row>
    <row r="8" spans="1:29" ht="19.5" customHeight="1">
      <c r="A8" s="193"/>
      <c r="B8" s="193"/>
      <c r="C8" s="193"/>
      <c r="D8" s="193"/>
      <c r="E8" s="193"/>
      <c r="F8" s="193"/>
      <c r="G8" s="193"/>
      <c r="H8" s="193"/>
      <c r="I8" s="193"/>
      <c r="J8" s="193"/>
      <c r="K8" s="193"/>
      <c r="L8" s="193"/>
      <c r="M8" s="193"/>
      <c r="N8" s="58"/>
      <c r="O8" s="58"/>
      <c r="P8" s="188" t="s">
        <v>179</v>
      </c>
      <c r="Q8" s="476"/>
      <c r="R8" s="476"/>
      <c r="S8" s="476"/>
      <c r="T8" s="476"/>
      <c r="U8" s="476"/>
      <c r="V8" s="476"/>
      <c r="W8" s="476"/>
      <c r="X8" s="476"/>
      <c r="Y8" s="476"/>
      <c r="Z8" s="198"/>
      <c r="AA8" s="198"/>
    </row>
    <row r="9" spans="1:29" ht="19.5" customHeight="1">
      <c r="A9" s="193"/>
      <c r="B9" s="193"/>
      <c r="C9" s="193"/>
      <c r="D9" s="193"/>
      <c r="E9" s="193"/>
      <c r="F9" s="193"/>
      <c r="G9" s="193"/>
      <c r="H9" s="193"/>
      <c r="I9" s="193"/>
      <c r="J9" s="193"/>
      <c r="K9" s="193"/>
      <c r="L9" s="193"/>
      <c r="M9" s="193"/>
      <c r="N9" s="193"/>
      <c r="O9" s="193"/>
      <c r="P9" s="188" t="s">
        <v>118</v>
      </c>
      <c r="Q9" s="476"/>
      <c r="R9" s="476"/>
      <c r="S9" s="476"/>
      <c r="T9" s="476"/>
      <c r="U9" s="476"/>
      <c r="V9" s="476"/>
      <c r="W9" s="476"/>
      <c r="X9" s="476"/>
      <c r="Y9" s="476"/>
      <c r="Z9" s="197"/>
      <c r="AA9" s="197"/>
    </row>
    <row r="10" spans="1:29" ht="19.5" customHeight="1">
      <c r="A10" s="193"/>
      <c r="B10" s="193"/>
      <c r="C10" s="193"/>
      <c r="D10" s="193"/>
      <c r="E10" s="193"/>
      <c r="F10" s="193"/>
      <c r="G10" s="193"/>
      <c r="H10" s="193"/>
      <c r="I10" s="193"/>
      <c r="J10" s="193"/>
      <c r="K10" s="193"/>
      <c r="L10" s="193"/>
      <c r="M10" s="193"/>
      <c r="N10" s="193"/>
      <c r="O10" s="193"/>
      <c r="P10" s="188" t="s">
        <v>180</v>
      </c>
      <c r="Q10" s="476"/>
      <c r="R10" s="476"/>
      <c r="S10" s="476"/>
      <c r="T10" s="476"/>
      <c r="U10" s="476"/>
      <c r="V10" s="476"/>
      <c r="W10" s="476"/>
      <c r="X10" s="476"/>
      <c r="Y10" s="476"/>
      <c r="Z10" s="193"/>
      <c r="AA10" s="193"/>
    </row>
    <row r="11" spans="1:29" ht="19.5" customHeight="1">
      <c r="A11" s="193"/>
      <c r="B11" s="193"/>
      <c r="C11" s="193"/>
      <c r="D11" s="193"/>
      <c r="E11" s="193"/>
      <c r="F11" s="193"/>
      <c r="G11" s="193"/>
      <c r="H11" s="193"/>
      <c r="I11" s="193"/>
      <c r="J11" s="193"/>
      <c r="K11" s="193"/>
      <c r="L11" s="193"/>
      <c r="M11" s="193"/>
      <c r="N11" s="193"/>
      <c r="O11" s="193"/>
      <c r="P11" s="193"/>
      <c r="Q11" s="193"/>
      <c r="R11" s="193"/>
      <c r="S11" s="193"/>
      <c r="T11" s="193"/>
      <c r="U11" s="193"/>
      <c r="V11" s="193"/>
      <c r="W11" s="193"/>
      <c r="Y11" s="193"/>
      <c r="Z11" s="193"/>
      <c r="AA11" s="193"/>
      <c r="AB11" s="477" t="s">
        <v>107</v>
      </c>
      <c r="AC11" s="477"/>
    </row>
    <row r="12" spans="1:29" ht="19.5" customHeight="1">
      <c r="A12" s="193"/>
      <c r="B12" s="193"/>
      <c r="C12" s="193"/>
      <c r="D12" s="193"/>
      <c r="E12" s="193"/>
      <c r="F12" s="196"/>
      <c r="G12" s="193"/>
      <c r="H12" s="193"/>
      <c r="I12" s="193"/>
      <c r="J12" s="193"/>
      <c r="K12" s="193"/>
      <c r="L12" s="193"/>
      <c r="M12" s="193"/>
      <c r="N12" s="193"/>
      <c r="O12" s="193"/>
      <c r="P12" s="193"/>
      <c r="Q12" s="193"/>
      <c r="R12" s="193"/>
      <c r="S12" s="193"/>
      <c r="T12" s="193"/>
      <c r="U12" s="193"/>
      <c r="V12" s="193"/>
      <c r="W12" s="193"/>
      <c r="X12" s="193"/>
      <c r="Y12" s="193"/>
      <c r="Z12" s="193"/>
      <c r="AA12" s="193"/>
      <c r="AB12" s="199" t="s">
        <v>3</v>
      </c>
      <c r="AC12" s="76" t="s">
        <v>10</v>
      </c>
    </row>
    <row r="13" spans="1:29" ht="19.5" customHeight="1">
      <c r="A13" s="478"/>
      <c r="B13" s="478"/>
      <c r="C13" s="478"/>
      <c r="D13" s="478"/>
      <c r="E13" s="478"/>
      <c r="F13" s="478"/>
      <c r="G13" s="478"/>
      <c r="H13" s="478"/>
      <c r="I13" s="193" t="s">
        <v>30</v>
      </c>
      <c r="J13" s="193"/>
      <c r="K13" s="193"/>
      <c r="L13" s="193"/>
      <c r="M13" s="193"/>
      <c r="N13" s="193"/>
      <c r="O13" s="193"/>
      <c r="P13" s="193"/>
      <c r="Q13" s="193"/>
      <c r="R13" s="193"/>
      <c r="S13" s="193"/>
      <c r="T13" s="193"/>
      <c r="U13" s="193"/>
      <c r="V13" s="193"/>
      <c r="W13" s="193"/>
      <c r="X13" s="193"/>
      <c r="Y13" s="193"/>
      <c r="Z13" s="193"/>
      <c r="AA13" s="193"/>
      <c r="AB13" s="200" t="s">
        <v>250</v>
      </c>
      <c r="AC13" s="201" t="s">
        <v>105</v>
      </c>
    </row>
    <row r="14" spans="1:29" ht="19.5" customHeight="1">
      <c r="A14" s="193"/>
      <c r="B14" s="193"/>
      <c r="C14" s="193"/>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200" t="s">
        <v>186</v>
      </c>
      <c r="AC14" s="202" t="s">
        <v>104</v>
      </c>
    </row>
    <row r="15" spans="1:29" ht="19.5" customHeight="1">
      <c r="A15" s="193"/>
      <c r="B15" s="193"/>
      <c r="C15" s="193"/>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200" t="s">
        <v>249</v>
      </c>
      <c r="AC15" s="202" t="s">
        <v>119</v>
      </c>
    </row>
    <row r="16" spans="1:29" ht="19.5" customHeight="1">
      <c r="A16" s="469" t="s">
        <v>5</v>
      </c>
      <c r="B16" s="474"/>
      <c r="C16" s="474"/>
      <c r="D16" s="474"/>
      <c r="E16" s="474"/>
      <c r="F16" s="474"/>
      <c r="G16" s="474"/>
      <c r="H16" s="474"/>
      <c r="I16" s="474"/>
      <c r="J16" s="474"/>
      <c r="K16" s="474"/>
      <c r="L16" s="474"/>
      <c r="M16" s="474"/>
      <c r="N16" s="474"/>
      <c r="O16" s="474"/>
      <c r="P16" s="474"/>
      <c r="Q16" s="474"/>
      <c r="R16" s="474"/>
      <c r="S16" s="474"/>
      <c r="T16" s="474"/>
      <c r="U16" s="474"/>
      <c r="V16" s="474"/>
      <c r="W16" s="474"/>
      <c r="X16" s="474"/>
      <c r="Y16" s="474"/>
      <c r="Z16" s="193"/>
      <c r="AA16" s="193"/>
      <c r="AB16" s="200" t="s">
        <v>251</v>
      </c>
      <c r="AC16" s="202" t="s">
        <v>120</v>
      </c>
    </row>
    <row r="17" spans="1:29" ht="19.5" customHeight="1">
      <c r="A17" s="196"/>
      <c r="B17" s="196"/>
      <c r="C17" s="196"/>
      <c r="D17" s="196"/>
      <c r="E17" s="196"/>
      <c r="F17" s="196"/>
      <c r="G17" s="196"/>
      <c r="H17" s="196"/>
      <c r="I17" s="196"/>
      <c r="J17" s="203"/>
      <c r="K17" s="203"/>
      <c r="L17" s="203"/>
      <c r="M17" s="203"/>
      <c r="N17" s="203"/>
      <c r="O17" s="203"/>
      <c r="P17" s="203"/>
      <c r="Q17" s="203"/>
      <c r="R17" s="203"/>
      <c r="S17" s="203"/>
      <c r="T17" s="203"/>
      <c r="U17" s="203"/>
      <c r="V17" s="203"/>
      <c r="W17" s="203"/>
      <c r="X17" s="203"/>
      <c r="Y17" s="203"/>
      <c r="Z17" s="193"/>
      <c r="AA17" s="193"/>
      <c r="AB17" s="200"/>
      <c r="AC17" s="204" t="s">
        <v>84</v>
      </c>
    </row>
    <row r="18" spans="1:29" ht="19.5" customHeight="1">
      <c r="A18" s="193"/>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200"/>
      <c r="AC18" s="204" t="s">
        <v>22</v>
      </c>
    </row>
    <row r="19" spans="1:29" ht="25.5" customHeight="1">
      <c r="A19" s="196">
        <v>1</v>
      </c>
      <c r="B19" s="193" t="s">
        <v>102</v>
      </c>
      <c r="C19" s="193"/>
      <c r="D19" s="186"/>
      <c r="E19" s="193"/>
      <c r="F19" s="205"/>
      <c r="G19" s="206"/>
      <c r="H19" s="479"/>
      <c r="I19" s="474"/>
      <c r="J19" s="480">
        <f>S28+S29</f>
        <v>1258660</v>
      </c>
      <c r="K19" s="481"/>
      <c r="L19" s="481"/>
      <c r="M19" s="481"/>
      <c r="N19" s="481"/>
      <c r="O19" s="481"/>
      <c r="P19" s="208" t="s">
        <v>12</v>
      </c>
      <c r="Q19" s="193"/>
      <c r="R19" s="193"/>
      <c r="S19" s="193"/>
      <c r="T19" s="193"/>
      <c r="U19" s="193"/>
      <c r="V19" s="193"/>
      <c r="W19" s="193"/>
      <c r="X19" s="193"/>
      <c r="Y19" s="193"/>
      <c r="Z19" s="193"/>
      <c r="AA19" s="193"/>
      <c r="AB19" s="200"/>
      <c r="AC19" s="204" t="s">
        <v>23</v>
      </c>
    </row>
    <row r="20" spans="1:29" ht="19.5" customHeight="1">
      <c r="A20" s="196"/>
      <c r="B20" s="193"/>
      <c r="C20" s="193"/>
      <c r="D20" s="186"/>
      <c r="E20" s="193"/>
      <c r="F20" s="205"/>
      <c r="G20" s="206"/>
      <c r="H20" s="207"/>
      <c r="I20" s="207"/>
      <c r="J20" s="209"/>
      <c r="K20" s="209"/>
      <c r="L20" s="209"/>
      <c r="M20" s="209"/>
      <c r="N20" s="209"/>
      <c r="O20" s="209"/>
      <c r="P20" s="193"/>
      <c r="Q20" s="193"/>
      <c r="R20" s="193"/>
      <c r="S20" s="193"/>
      <c r="T20" s="193"/>
      <c r="U20" s="193"/>
      <c r="V20" s="193"/>
      <c r="W20" s="193"/>
      <c r="X20" s="193"/>
      <c r="Y20" s="193"/>
      <c r="Z20" s="193"/>
      <c r="AA20" s="193"/>
      <c r="AB20" s="200"/>
      <c r="AC20" s="204" t="s">
        <v>24</v>
      </c>
    </row>
    <row r="21" spans="1:29" ht="19.5" customHeight="1" thickBot="1">
      <c r="A21" s="196"/>
      <c r="B21" s="196"/>
      <c r="C21" s="196"/>
      <c r="D21" s="193"/>
      <c r="E21" s="193"/>
      <c r="F21" s="186"/>
      <c r="G21" s="193"/>
      <c r="H21" s="205"/>
      <c r="I21" s="206"/>
      <c r="J21" s="206"/>
      <c r="K21" s="206"/>
      <c r="L21" s="206"/>
      <c r="M21" s="193"/>
      <c r="N21" s="193"/>
      <c r="O21" s="193"/>
      <c r="P21" s="193"/>
      <c r="Q21" s="193"/>
      <c r="R21" s="193"/>
      <c r="S21" s="193"/>
      <c r="T21" s="193"/>
      <c r="U21" s="210"/>
      <c r="V21" s="469" t="s">
        <v>9</v>
      </c>
      <c r="W21" s="470"/>
      <c r="X21" s="470"/>
      <c r="Y21" s="193"/>
      <c r="Z21" s="193"/>
      <c r="AA21" s="193"/>
      <c r="AB21" s="200"/>
      <c r="AC21" s="204" t="s">
        <v>26</v>
      </c>
    </row>
    <row r="22" spans="1:29" ht="25.5" customHeight="1" thickBot="1">
      <c r="A22" s="193"/>
      <c r="B22" s="482" t="s">
        <v>10</v>
      </c>
      <c r="C22" s="483"/>
      <c r="D22" s="483"/>
      <c r="E22" s="483"/>
      <c r="F22" s="484"/>
      <c r="G22" s="485" t="s">
        <v>7</v>
      </c>
      <c r="H22" s="483"/>
      <c r="I22" s="483"/>
      <c r="J22" s="483"/>
      <c r="K22" s="483"/>
      <c r="L22" s="484"/>
      <c r="M22" s="485" t="s">
        <v>8</v>
      </c>
      <c r="N22" s="483"/>
      <c r="O22" s="483"/>
      <c r="P22" s="483"/>
      <c r="Q22" s="483"/>
      <c r="R22" s="484"/>
      <c r="S22" s="485" t="s">
        <v>15</v>
      </c>
      <c r="T22" s="483"/>
      <c r="U22" s="483"/>
      <c r="V22" s="483"/>
      <c r="W22" s="483"/>
      <c r="X22" s="486"/>
      <c r="Y22" s="210"/>
      <c r="Z22" s="193"/>
      <c r="AA22" s="193"/>
      <c r="AB22" s="200"/>
      <c r="AC22" s="204" t="s">
        <v>27</v>
      </c>
    </row>
    <row r="23" spans="1:29" ht="25.5" customHeight="1">
      <c r="A23" s="193"/>
      <c r="B23" s="487" t="s">
        <v>11</v>
      </c>
      <c r="C23" s="488"/>
      <c r="D23" s="488"/>
      <c r="E23" s="488"/>
      <c r="F23" s="489"/>
      <c r="G23" s="490">
        <f>SUMIF('参加者別申請額一覧（様式2号）'!$J$114:$J$123,B23,'参加者別申請額一覧（様式2号）'!$M$114:$N$123)</f>
        <v>180300</v>
      </c>
      <c r="H23" s="491"/>
      <c r="I23" s="491"/>
      <c r="J23" s="491"/>
      <c r="K23" s="491"/>
      <c r="L23" s="492"/>
      <c r="M23" s="493">
        <f>SUMIF('参加者別申請額一覧（様式2号）'!$J$114:$J$123,B23,'参加者別申請額一覧（様式2号）'!$O$114:$O$123)</f>
        <v>237600</v>
      </c>
      <c r="N23" s="491"/>
      <c r="O23" s="491"/>
      <c r="P23" s="491"/>
      <c r="Q23" s="491"/>
      <c r="R23" s="494"/>
      <c r="S23" s="495">
        <f>SUM(G23:R23)</f>
        <v>417900</v>
      </c>
      <c r="T23" s="496"/>
      <c r="U23" s="496"/>
      <c r="V23" s="496"/>
      <c r="W23" s="496"/>
      <c r="X23" s="497"/>
      <c r="Y23" s="210"/>
      <c r="Z23" s="193"/>
      <c r="AA23" s="193"/>
      <c r="AB23" s="211"/>
      <c r="AC23" s="204"/>
    </row>
    <row r="24" spans="1:29" ht="25.5" customHeight="1">
      <c r="A24" s="193"/>
      <c r="B24" s="498" t="s">
        <v>119</v>
      </c>
      <c r="C24" s="499"/>
      <c r="D24" s="499"/>
      <c r="E24" s="499"/>
      <c r="F24" s="500"/>
      <c r="G24" s="490">
        <f>SUMIF('参加者別申請額一覧（様式2号）'!$J$114:$J$123,B24,'参加者別申請額一覧（様式2号）'!$M$114:$N$123)</f>
        <v>120200</v>
      </c>
      <c r="H24" s="491"/>
      <c r="I24" s="491"/>
      <c r="J24" s="491"/>
      <c r="K24" s="491"/>
      <c r="L24" s="492"/>
      <c r="M24" s="493">
        <f>SUMIF('参加者別申請額一覧（様式2号）'!$J$114:$J$123,B24,'参加者別申請額一覧（様式2号）'!$O$114:$O$123)</f>
        <v>158400</v>
      </c>
      <c r="N24" s="491"/>
      <c r="O24" s="491"/>
      <c r="P24" s="491"/>
      <c r="Q24" s="491"/>
      <c r="R24" s="494"/>
      <c r="S24" s="501">
        <f>SUM(G24:R24)</f>
        <v>278600</v>
      </c>
      <c r="T24" s="502"/>
      <c r="U24" s="502"/>
      <c r="V24" s="502"/>
      <c r="W24" s="502"/>
      <c r="X24" s="503"/>
      <c r="Y24" s="210"/>
      <c r="Z24" s="193"/>
      <c r="AA24" s="193"/>
      <c r="AB24" s="211"/>
      <c r="AC24" s="38"/>
    </row>
    <row r="25" spans="1:29" ht="25.5" customHeight="1">
      <c r="A25" s="193"/>
      <c r="B25" s="498" t="s">
        <v>120</v>
      </c>
      <c r="C25" s="499"/>
      <c r="D25" s="499"/>
      <c r="E25" s="499"/>
      <c r="F25" s="500"/>
      <c r="G25" s="490">
        <f>SUMIF('参加者別申請額一覧（様式2号）'!$J$114:$J$123,B25,'参加者別申請額一覧（様式2号）'!$M$114:$N$123)</f>
        <v>245360</v>
      </c>
      <c r="H25" s="491"/>
      <c r="I25" s="491"/>
      <c r="J25" s="491"/>
      <c r="K25" s="491"/>
      <c r="L25" s="492"/>
      <c r="M25" s="493">
        <f>SUMIF('参加者別申請額一覧（様式2号）'!$J$114:$J$123,B25,'参加者別申請額一覧（様式2号）'!$O$114:$O$123)</f>
        <v>316800</v>
      </c>
      <c r="N25" s="491"/>
      <c r="O25" s="491"/>
      <c r="P25" s="491"/>
      <c r="Q25" s="491"/>
      <c r="R25" s="494"/>
      <c r="S25" s="501">
        <f>SUM(G25:R25)</f>
        <v>562160</v>
      </c>
      <c r="T25" s="502"/>
      <c r="U25" s="502"/>
      <c r="V25" s="502"/>
      <c r="W25" s="502"/>
      <c r="X25" s="503"/>
      <c r="Y25" s="210"/>
      <c r="Z25" s="193"/>
      <c r="AA25" s="193"/>
      <c r="AB25" s="211"/>
      <c r="AC25" s="38"/>
    </row>
    <row r="26" spans="1:29" ht="25.5" customHeight="1">
      <c r="A26" s="193"/>
      <c r="B26" s="498"/>
      <c r="C26" s="499"/>
      <c r="D26" s="499"/>
      <c r="E26" s="499"/>
      <c r="F26" s="500"/>
      <c r="G26" s="490">
        <f>SUMIF('参加者別申請額一覧（様式2号）'!$J$114:$J$123,B26,'参加者別申請額一覧（様式2号）'!$M$114:$N$123)</f>
        <v>0</v>
      </c>
      <c r="H26" s="491"/>
      <c r="I26" s="491"/>
      <c r="J26" s="491"/>
      <c r="K26" s="491"/>
      <c r="L26" s="492"/>
      <c r="M26" s="493">
        <f>SUMIF('参加者別申請額一覧（様式2号）'!$J$114:$J$123,B26,'参加者別申請額一覧（様式2号）'!$O$114:$O$123)</f>
        <v>0</v>
      </c>
      <c r="N26" s="491"/>
      <c r="O26" s="491"/>
      <c r="P26" s="491"/>
      <c r="Q26" s="491"/>
      <c r="R26" s="494"/>
      <c r="S26" s="501">
        <f>SUM(G26:R26)</f>
        <v>0</v>
      </c>
      <c r="T26" s="502"/>
      <c r="U26" s="502"/>
      <c r="V26" s="502"/>
      <c r="W26" s="502"/>
      <c r="X26" s="503"/>
      <c r="Y26" s="210"/>
      <c r="Z26" s="193"/>
      <c r="AA26" s="193"/>
      <c r="AB26" s="211"/>
      <c r="AC26" s="38"/>
    </row>
    <row r="27" spans="1:29" ht="25.5" customHeight="1" thickBot="1">
      <c r="A27" s="193"/>
      <c r="B27" s="498"/>
      <c r="C27" s="499"/>
      <c r="D27" s="499"/>
      <c r="E27" s="499"/>
      <c r="F27" s="500"/>
      <c r="G27" s="490">
        <f>SUMIF('参加者別申請額一覧（様式2号）'!$J$114:$J$123,B27,'参加者別申請額一覧（様式2号）'!$M$114:$N$123)</f>
        <v>0</v>
      </c>
      <c r="H27" s="491"/>
      <c r="I27" s="491"/>
      <c r="J27" s="491"/>
      <c r="K27" s="491"/>
      <c r="L27" s="492"/>
      <c r="M27" s="493">
        <f>SUMIF('参加者別申請額一覧（様式2号）'!$J$114:$J$123,B27,'参加者別申請額一覧（様式2号）'!$O$114:$O$123)</f>
        <v>0</v>
      </c>
      <c r="N27" s="491"/>
      <c r="O27" s="491"/>
      <c r="P27" s="491"/>
      <c r="Q27" s="491"/>
      <c r="R27" s="494"/>
      <c r="S27" s="501">
        <f>SUM(G27:R27)</f>
        <v>0</v>
      </c>
      <c r="T27" s="502"/>
      <c r="U27" s="502"/>
      <c r="V27" s="502"/>
      <c r="W27" s="502"/>
      <c r="X27" s="503"/>
      <c r="Y27" s="210"/>
      <c r="Z27" s="193"/>
      <c r="AA27" s="193"/>
      <c r="AC27" s="38"/>
    </row>
    <row r="28" spans="1:29" ht="25.5" customHeight="1" thickBot="1">
      <c r="A28" s="193"/>
      <c r="B28" s="482" t="s">
        <v>21</v>
      </c>
      <c r="C28" s="483"/>
      <c r="D28" s="483"/>
      <c r="E28" s="483"/>
      <c r="F28" s="484"/>
      <c r="G28" s="508">
        <f>SUM(G23:L27)</f>
        <v>545860</v>
      </c>
      <c r="H28" s="509"/>
      <c r="I28" s="509"/>
      <c r="J28" s="509"/>
      <c r="K28" s="509"/>
      <c r="L28" s="510"/>
      <c r="M28" s="508">
        <f>SUM(M23:R27)</f>
        <v>712800</v>
      </c>
      <c r="N28" s="509"/>
      <c r="O28" s="509"/>
      <c r="P28" s="509"/>
      <c r="Q28" s="509"/>
      <c r="R28" s="510"/>
      <c r="S28" s="508">
        <f>SUM(S23:X27)</f>
        <v>1258660</v>
      </c>
      <c r="T28" s="509"/>
      <c r="U28" s="509"/>
      <c r="V28" s="509"/>
      <c r="W28" s="509"/>
      <c r="X28" s="511"/>
      <c r="Y28" s="210"/>
      <c r="Z28" s="193"/>
      <c r="AA28" s="193"/>
      <c r="AC28" s="38"/>
    </row>
    <row r="29" spans="1:29" ht="25.5" customHeight="1">
      <c r="A29" s="193"/>
      <c r="B29" s="512" t="s">
        <v>74</v>
      </c>
      <c r="C29" s="513"/>
      <c r="D29" s="513"/>
      <c r="E29" s="513"/>
      <c r="F29" s="513"/>
      <c r="G29" s="514"/>
      <c r="H29" s="515"/>
      <c r="I29" s="515"/>
      <c r="J29" s="515"/>
      <c r="K29" s="515"/>
      <c r="L29" s="515"/>
      <c r="M29" s="515"/>
      <c r="N29" s="515"/>
      <c r="O29" s="515"/>
      <c r="P29" s="515"/>
      <c r="Q29" s="515"/>
      <c r="R29" s="516"/>
      <c r="S29" s="517"/>
      <c r="T29" s="518"/>
      <c r="U29" s="518"/>
      <c r="V29" s="518"/>
      <c r="W29" s="518"/>
      <c r="X29" s="518"/>
      <c r="Y29" s="210"/>
      <c r="Z29" s="193"/>
      <c r="AA29" s="193"/>
      <c r="AC29" s="212"/>
    </row>
    <row r="30" spans="1:29" ht="19.5" customHeight="1">
      <c r="A30" s="193"/>
      <c r="B30" s="193"/>
      <c r="C30" s="193"/>
      <c r="D30" s="193"/>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C30" s="38"/>
    </row>
    <row r="31" spans="1:29" ht="15.75" customHeight="1">
      <c r="A31" s="196">
        <v>2</v>
      </c>
      <c r="B31" s="193" t="s">
        <v>25</v>
      </c>
      <c r="C31" s="193"/>
      <c r="D31" s="193"/>
      <c r="E31" s="193"/>
      <c r="F31" s="193"/>
      <c r="G31" s="193"/>
      <c r="H31" s="193"/>
      <c r="I31" s="193"/>
      <c r="J31" s="193"/>
      <c r="K31" s="193"/>
      <c r="L31" s="193"/>
      <c r="M31" s="193"/>
      <c r="N31" s="213"/>
      <c r="O31" s="193"/>
      <c r="P31" s="193"/>
      <c r="Q31" s="193"/>
      <c r="R31" s="193"/>
      <c r="S31" s="193"/>
      <c r="T31" s="193"/>
      <c r="U31" s="193"/>
      <c r="V31" s="193"/>
      <c r="W31" s="193"/>
      <c r="X31" s="193"/>
      <c r="Y31" s="193"/>
      <c r="Z31" s="193"/>
      <c r="AA31" s="193"/>
      <c r="AC31" s="38"/>
    </row>
    <row r="32" spans="1:29" s="215" customFormat="1" ht="15.75" customHeight="1">
      <c r="A32" s="214"/>
      <c r="B32" s="203" t="s">
        <v>101</v>
      </c>
      <c r="C32" s="192" t="s">
        <v>187</v>
      </c>
      <c r="D32" s="192"/>
      <c r="E32" s="192"/>
      <c r="F32" s="193"/>
      <c r="G32" s="193"/>
      <c r="H32" s="193"/>
      <c r="I32" s="193"/>
      <c r="J32" s="193"/>
      <c r="K32" s="193"/>
      <c r="L32" s="193"/>
      <c r="M32" s="193"/>
      <c r="N32" s="193"/>
      <c r="O32" s="193"/>
      <c r="P32" s="193"/>
      <c r="Q32" s="193"/>
      <c r="R32" s="193"/>
      <c r="S32" s="193"/>
      <c r="T32" s="213"/>
      <c r="U32" s="213"/>
      <c r="V32" s="213"/>
      <c r="W32" s="213"/>
      <c r="X32" s="213"/>
      <c r="Y32" s="213"/>
      <c r="Z32" s="213"/>
      <c r="AA32" s="213"/>
      <c r="AC32" s="216"/>
    </row>
    <row r="33" spans="1:29" s="215" customFormat="1" ht="15.75" customHeight="1">
      <c r="A33" s="213"/>
      <c r="B33" s="203" t="s">
        <v>69</v>
      </c>
      <c r="C33" s="192" t="s">
        <v>188</v>
      </c>
      <c r="D33" s="192"/>
      <c r="E33" s="192"/>
      <c r="F33" s="193"/>
      <c r="G33" s="193"/>
      <c r="H33" s="193"/>
      <c r="I33" s="213"/>
      <c r="J33" s="213"/>
      <c r="K33" s="213"/>
      <c r="L33" s="213"/>
      <c r="M33" s="193"/>
      <c r="N33" s="193"/>
      <c r="O33" s="193"/>
      <c r="P33" s="193"/>
      <c r="Q33" s="193"/>
      <c r="R33" s="193"/>
      <c r="S33" s="193"/>
      <c r="T33" s="213"/>
      <c r="U33" s="213"/>
      <c r="V33" s="213"/>
      <c r="W33" s="213"/>
      <c r="X33" s="213"/>
      <c r="Y33" s="213"/>
      <c r="Z33" s="213"/>
      <c r="AA33" s="213"/>
      <c r="AC33" s="216"/>
    </row>
    <row r="34" spans="1:29" s="215" customFormat="1" ht="15.75" customHeight="1">
      <c r="A34" s="213"/>
      <c r="B34" s="203" t="s">
        <v>70</v>
      </c>
      <c r="C34" s="192" t="s">
        <v>189</v>
      </c>
      <c r="D34" s="192"/>
      <c r="E34" s="192"/>
      <c r="F34" s="193"/>
      <c r="G34" s="193"/>
      <c r="H34" s="193"/>
      <c r="I34" s="213"/>
      <c r="J34" s="213"/>
      <c r="K34" s="213"/>
      <c r="L34" s="213"/>
      <c r="M34" s="193"/>
      <c r="N34" s="193"/>
      <c r="O34" s="193"/>
      <c r="P34" s="193"/>
      <c r="Q34" s="193"/>
      <c r="R34" s="193"/>
      <c r="S34" s="193"/>
      <c r="T34" s="213"/>
      <c r="U34" s="213"/>
      <c r="V34" s="213"/>
      <c r="W34" s="213"/>
      <c r="X34" s="213"/>
      <c r="Y34" s="213"/>
      <c r="Z34" s="213"/>
      <c r="AA34" s="213"/>
    </row>
    <row r="35" spans="1:29" s="215" customFormat="1" ht="15.75" customHeight="1">
      <c r="A35" s="213"/>
      <c r="B35" s="203" t="s">
        <v>73</v>
      </c>
      <c r="C35" s="192" t="s">
        <v>85</v>
      </c>
      <c r="D35" s="192"/>
      <c r="E35" s="192"/>
      <c r="F35" s="193"/>
      <c r="G35" s="193"/>
      <c r="H35" s="193"/>
      <c r="I35" s="213"/>
      <c r="J35" s="213"/>
      <c r="K35" s="213"/>
      <c r="L35" s="213"/>
      <c r="M35" s="193"/>
      <c r="N35" s="193"/>
      <c r="O35" s="193"/>
      <c r="P35" s="193"/>
      <c r="Q35" s="193"/>
      <c r="R35" s="193"/>
      <c r="S35" s="193"/>
      <c r="T35" s="213"/>
      <c r="U35" s="213"/>
      <c r="V35" s="213"/>
      <c r="W35" s="213"/>
      <c r="X35" s="213"/>
      <c r="Y35" s="213"/>
      <c r="Z35" s="213"/>
      <c r="AA35" s="213"/>
    </row>
    <row r="36" spans="1:29" s="215" customFormat="1" ht="15.75" customHeight="1">
      <c r="A36" s="213"/>
      <c r="B36" s="203" t="s">
        <v>71</v>
      </c>
      <c r="C36" s="192" t="s">
        <v>78</v>
      </c>
      <c r="D36" s="192"/>
      <c r="E36" s="192"/>
      <c r="F36" s="193"/>
      <c r="G36" s="193"/>
      <c r="H36" s="193"/>
      <c r="I36" s="213"/>
      <c r="J36" s="213"/>
      <c r="K36" s="213"/>
      <c r="L36" s="213"/>
      <c r="M36" s="193"/>
      <c r="N36" s="193"/>
      <c r="O36" s="193"/>
      <c r="P36" s="193"/>
      <c r="Q36" s="193"/>
      <c r="R36" s="193"/>
      <c r="S36" s="193"/>
      <c r="T36" s="213"/>
      <c r="U36" s="213"/>
      <c r="V36" s="213"/>
      <c r="W36" s="213"/>
      <c r="X36" s="213"/>
      <c r="Y36" s="213"/>
      <c r="Z36" s="213"/>
      <c r="AA36" s="213"/>
    </row>
    <row r="37" spans="1:29" s="215" customFormat="1" ht="15.75" customHeight="1">
      <c r="A37" s="213"/>
      <c r="B37" s="203" t="s">
        <v>99</v>
      </c>
      <c r="C37" s="192" t="s">
        <v>190</v>
      </c>
      <c r="D37" s="192"/>
      <c r="E37" s="192"/>
      <c r="F37" s="193"/>
      <c r="G37" s="193"/>
      <c r="H37" s="193"/>
      <c r="I37" s="213"/>
      <c r="J37" s="213"/>
      <c r="K37" s="213"/>
      <c r="L37" s="213"/>
      <c r="M37" s="213"/>
      <c r="N37" s="213"/>
      <c r="O37" s="213"/>
      <c r="P37" s="213"/>
      <c r="Q37" s="213"/>
      <c r="R37" s="213"/>
      <c r="S37" s="213"/>
      <c r="T37" s="213"/>
      <c r="U37" s="213"/>
      <c r="V37" s="213"/>
      <c r="W37" s="213"/>
      <c r="X37" s="213"/>
      <c r="Y37" s="213"/>
      <c r="Z37" s="213"/>
      <c r="AA37" s="213"/>
    </row>
    <row r="38" spans="1:29" s="215" customFormat="1" ht="15.75" customHeight="1">
      <c r="A38" s="213"/>
      <c r="B38" s="203" t="s">
        <v>100</v>
      </c>
      <c r="C38" s="217" t="s">
        <v>28</v>
      </c>
      <c r="D38" s="192"/>
      <c r="E38" s="192"/>
      <c r="F38" s="193"/>
      <c r="G38" s="193"/>
      <c r="H38" s="193"/>
      <c r="I38" s="213"/>
      <c r="J38" s="213"/>
      <c r="K38" s="213"/>
      <c r="L38" s="213"/>
      <c r="M38" s="213"/>
      <c r="N38" s="213"/>
      <c r="O38" s="213"/>
      <c r="P38" s="213"/>
      <c r="Q38" s="213"/>
      <c r="R38" s="213"/>
      <c r="S38" s="213"/>
      <c r="T38" s="213"/>
      <c r="U38" s="213"/>
      <c r="V38" s="213"/>
      <c r="W38" s="213"/>
      <c r="X38" s="213"/>
      <c r="Y38" s="213"/>
      <c r="Z38" s="213"/>
      <c r="AA38" s="213"/>
    </row>
    <row r="39" spans="1:29" s="215" customFormat="1" ht="16.5" customHeight="1">
      <c r="A39" s="213"/>
      <c r="B39" s="196"/>
      <c r="C39" s="193"/>
      <c r="D39" s="193"/>
      <c r="E39" s="193"/>
      <c r="F39" s="193"/>
      <c r="G39" s="193"/>
      <c r="H39" s="193"/>
      <c r="I39" s="213"/>
      <c r="J39" s="213"/>
      <c r="K39" s="213"/>
      <c r="L39" s="213"/>
      <c r="M39" s="213"/>
      <c r="N39" s="213"/>
      <c r="O39" s="213"/>
      <c r="P39" s="213"/>
      <c r="Q39" s="213"/>
      <c r="R39" s="213"/>
      <c r="S39" s="213"/>
      <c r="T39" s="213"/>
      <c r="U39" s="213"/>
      <c r="V39" s="213"/>
      <c r="W39" s="213"/>
      <c r="X39" s="213"/>
      <c r="Y39" s="213"/>
      <c r="Z39" s="213"/>
      <c r="AA39" s="213"/>
    </row>
    <row r="40" spans="1:29" s="215" customFormat="1" ht="19.5" customHeight="1">
      <c r="A40" s="213"/>
      <c r="D40" s="193"/>
      <c r="E40" s="193"/>
      <c r="F40" s="193"/>
      <c r="G40" s="193"/>
      <c r="H40" s="193"/>
      <c r="I40" s="213"/>
      <c r="J40" s="213"/>
      <c r="K40" s="213"/>
      <c r="L40" s="213"/>
      <c r="M40" s="213"/>
      <c r="N40" s="213"/>
      <c r="O40" s="504" t="s">
        <v>29</v>
      </c>
      <c r="P40" s="505"/>
      <c r="Q40" s="505"/>
      <c r="R40" s="506"/>
      <c r="S40" s="218"/>
      <c r="T40" s="219"/>
      <c r="U40" s="219"/>
      <c r="V40" s="219"/>
      <c r="W40" s="219"/>
      <c r="X40" s="219"/>
      <c r="Y40" s="220"/>
      <c r="Z40" s="213"/>
      <c r="AA40" s="213"/>
    </row>
    <row r="41" spans="1:29" s="215" customFormat="1" ht="19.5" customHeight="1">
      <c r="A41" s="213"/>
      <c r="B41" s="193"/>
      <c r="C41" s="193"/>
      <c r="D41" s="193"/>
      <c r="E41" s="193"/>
      <c r="F41" s="193"/>
      <c r="G41" s="193"/>
      <c r="H41" s="193"/>
      <c r="I41" s="213"/>
      <c r="J41" s="213"/>
      <c r="K41" s="213"/>
      <c r="L41" s="213"/>
      <c r="M41" s="213"/>
      <c r="N41" s="213"/>
      <c r="O41" s="504" t="s">
        <v>191</v>
      </c>
      <c r="P41" s="505"/>
      <c r="Q41" s="505"/>
      <c r="R41" s="506"/>
      <c r="S41" s="218" t="s">
        <v>103</v>
      </c>
      <c r="T41" s="219"/>
      <c r="U41" s="219"/>
      <c r="V41" s="219"/>
      <c r="W41" s="219"/>
      <c r="X41" s="219"/>
      <c r="Y41" s="220"/>
      <c r="Z41" s="213"/>
      <c r="AA41" s="213"/>
    </row>
    <row r="42" spans="1:29" s="215" customFormat="1" ht="19.5" customHeight="1">
      <c r="A42" s="213"/>
      <c r="B42" s="214"/>
      <c r="C42" s="213"/>
      <c r="D42" s="213"/>
      <c r="E42" s="213"/>
      <c r="F42" s="213"/>
      <c r="G42" s="213"/>
      <c r="H42" s="213"/>
      <c r="I42" s="213"/>
      <c r="J42" s="213"/>
      <c r="K42" s="213"/>
      <c r="L42" s="213"/>
      <c r="M42" s="213"/>
      <c r="N42" s="213"/>
      <c r="O42" s="504" t="s">
        <v>192</v>
      </c>
      <c r="P42" s="505"/>
      <c r="Q42" s="505"/>
      <c r="R42" s="506"/>
      <c r="S42" s="218"/>
      <c r="T42" s="219"/>
      <c r="U42" s="219"/>
      <c r="V42" s="219"/>
      <c r="W42" s="219"/>
      <c r="X42" s="219"/>
      <c r="Y42" s="220"/>
      <c r="Z42" s="213"/>
      <c r="AA42" s="213"/>
    </row>
    <row r="43" spans="1:29" ht="19.5" customHeight="1">
      <c r="A43" s="507"/>
      <c r="B43" s="474"/>
      <c r="C43" s="474"/>
      <c r="D43" s="474"/>
      <c r="E43" s="474"/>
      <c r="F43" s="474"/>
      <c r="G43" s="474"/>
      <c r="H43" s="474"/>
      <c r="I43" s="474"/>
      <c r="J43" s="474"/>
      <c r="K43" s="474"/>
      <c r="L43" s="474"/>
      <c r="M43" s="474"/>
      <c r="N43" s="474"/>
      <c r="O43" s="474"/>
      <c r="P43" s="474"/>
      <c r="Q43" s="474"/>
      <c r="R43" s="474"/>
      <c r="S43" s="474"/>
      <c r="T43" s="474"/>
      <c r="U43" s="474"/>
      <c r="V43" s="474"/>
      <c r="W43" s="474"/>
      <c r="X43" s="474"/>
      <c r="Y43" s="474"/>
      <c r="Z43" s="193"/>
      <c r="AA43" s="193"/>
    </row>
    <row r="44" spans="1:29" ht="19.5" customHeight="1">
      <c r="A44" s="193"/>
      <c r="B44" s="196"/>
      <c r="C44" s="58"/>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row>
    <row r="45" spans="1:29" ht="19.5" customHeight="1">
      <c r="A45" s="193"/>
      <c r="B45" s="193"/>
      <c r="C45" s="193"/>
      <c r="D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row>
    <row r="46" spans="1:29" ht="19.5" customHeight="1">
      <c r="A46" s="193"/>
      <c r="B46" s="193"/>
      <c r="C46" s="193"/>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row>
    <row r="47" spans="1:29" ht="19.5" customHeight="1">
      <c r="A47" s="193"/>
      <c r="B47" s="193"/>
      <c r="C47" s="193"/>
      <c r="D47" s="193"/>
      <c r="E47" s="193"/>
      <c r="F47" s="193"/>
      <c r="G47" s="193"/>
      <c r="H47" s="193"/>
      <c r="I47" s="193"/>
      <c r="J47" s="193"/>
      <c r="K47" s="193"/>
      <c r="L47" s="193"/>
      <c r="M47" s="193"/>
      <c r="N47" s="193"/>
      <c r="O47" s="193"/>
      <c r="P47" s="193"/>
      <c r="Q47" s="193"/>
      <c r="R47" s="193"/>
      <c r="S47" s="193"/>
      <c r="T47" s="193"/>
      <c r="U47" s="193"/>
      <c r="V47" s="193"/>
      <c r="W47" s="193"/>
      <c r="X47" s="193"/>
      <c r="Y47" s="193"/>
      <c r="Z47" s="193"/>
      <c r="AA47" s="193"/>
    </row>
    <row r="48" spans="1:29" ht="19.5" customHeight="1">
      <c r="A48" s="193"/>
      <c r="B48" s="193"/>
      <c r="C48" s="193"/>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row>
    <row r="49" spans="1:27" ht="19.5" customHeight="1">
      <c r="A49" s="193"/>
      <c r="B49" s="193"/>
      <c r="C49" s="193"/>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row>
    <row r="50" spans="1:27" ht="19.5" customHeight="1">
      <c r="A50" s="193"/>
      <c r="B50" s="193"/>
      <c r="C50" s="193"/>
      <c r="D50" s="193"/>
      <c r="E50" s="193"/>
      <c r="F50" s="193"/>
      <c r="G50" s="193"/>
      <c r="H50" s="193"/>
      <c r="I50" s="193"/>
      <c r="J50" s="193"/>
      <c r="K50" s="193"/>
      <c r="L50" s="193"/>
      <c r="M50" s="193"/>
      <c r="N50" s="193"/>
      <c r="O50" s="193"/>
      <c r="P50" s="193"/>
      <c r="Q50" s="193"/>
      <c r="R50" s="193"/>
      <c r="S50" s="193"/>
      <c r="T50" s="193"/>
      <c r="U50" s="193"/>
      <c r="V50" s="193"/>
      <c r="W50" s="193"/>
      <c r="X50" s="193"/>
      <c r="Y50" s="193"/>
      <c r="Z50" s="193"/>
      <c r="AA50" s="193"/>
    </row>
    <row r="51" spans="1:27" ht="19.5" customHeight="1">
      <c r="A51" s="193"/>
      <c r="B51" s="193"/>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row>
    <row r="52" spans="1:27" ht="19.5" customHeight="1">
      <c r="A52" s="193"/>
      <c r="B52" s="193"/>
      <c r="C52" s="193"/>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row>
    <row r="53" spans="1:27" ht="19.5" customHeight="1">
      <c r="A53" s="193"/>
      <c r="B53" s="193"/>
      <c r="C53" s="193"/>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row>
    <row r="54" spans="1:27" ht="19.5" customHeight="1">
      <c r="A54" s="193"/>
      <c r="B54" s="193"/>
      <c r="C54" s="193"/>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row>
    <row r="55" spans="1:27" ht="19.5" customHeight="1">
      <c r="A55" s="193"/>
      <c r="B55" s="193"/>
      <c r="C55" s="193"/>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row>
    <row r="56" spans="1:27" ht="19.5" customHeight="1">
      <c r="A56" s="193"/>
      <c r="B56" s="193"/>
      <c r="C56" s="193"/>
      <c r="D56" s="193"/>
      <c r="E56" s="193"/>
      <c r="F56" s="193"/>
      <c r="G56" s="193"/>
      <c r="H56" s="193"/>
      <c r="I56" s="193"/>
      <c r="J56" s="193"/>
      <c r="K56" s="193"/>
      <c r="L56" s="193"/>
      <c r="M56" s="193"/>
      <c r="N56" s="193"/>
      <c r="O56" s="193"/>
      <c r="P56" s="193"/>
      <c r="Q56" s="193"/>
      <c r="R56" s="193"/>
      <c r="S56" s="193"/>
      <c r="T56" s="193"/>
      <c r="U56" s="193"/>
      <c r="V56" s="193"/>
      <c r="W56" s="193"/>
      <c r="X56" s="193"/>
      <c r="Y56" s="193"/>
      <c r="Z56" s="193"/>
      <c r="AA56" s="193"/>
    </row>
    <row r="57" spans="1:27" ht="19.5" customHeight="1">
      <c r="A57" s="193"/>
      <c r="B57" s="193"/>
      <c r="C57" s="193"/>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row>
    <row r="58" spans="1:27" ht="19.5" customHeight="1">
      <c r="A58" s="193"/>
      <c r="B58" s="193"/>
      <c r="C58" s="193"/>
      <c r="D58" s="193"/>
      <c r="E58" s="193"/>
      <c r="F58" s="193"/>
      <c r="G58" s="193"/>
      <c r="H58" s="193"/>
      <c r="I58" s="193"/>
      <c r="J58" s="193"/>
      <c r="K58" s="193"/>
      <c r="L58" s="193"/>
      <c r="M58" s="193"/>
      <c r="N58" s="193"/>
      <c r="O58" s="193"/>
      <c r="P58" s="193"/>
      <c r="Q58" s="193"/>
      <c r="R58" s="193"/>
      <c r="S58" s="193"/>
      <c r="T58" s="193"/>
      <c r="U58" s="193"/>
      <c r="V58" s="193"/>
      <c r="W58" s="193"/>
      <c r="X58" s="193"/>
      <c r="Y58" s="193"/>
      <c r="Z58" s="193"/>
      <c r="AA58" s="193"/>
    </row>
    <row r="59" spans="1:27" ht="19.5" customHeight="1">
      <c r="A59" s="193"/>
      <c r="B59" s="193"/>
      <c r="C59" s="193"/>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row>
    <row r="60" spans="1:27" ht="19.5" customHeight="1">
      <c r="A60" s="193"/>
      <c r="B60" s="193"/>
      <c r="C60" s="193"/>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row>
    <row r="61" spans="1:27" ht="19.5" customHeight="1">
      <c r="A61" s="193"/>
      <c r="B61" s="193"/>
      <c r="C61" s="193"/>
      <c r="D61" s="193"/>
      <c r="E61" s="193"/>
      <c r="F61" s="193"/>
      <c r="G61" s="193"/>
      <c r="H61" s="193"/>
      <c r="I61" s="193"/>
      <c r="J61" s="193"/>
      <c r="K61" s="193"/>
      <c r="L61" s="193"/>
      <c r="M61" s="193"/>
      <c r="N61" s="193"/>
      <c r="O61" s="193"/>
      <c r="P61" s="193"/>
      <c r="Q61" s="193"/>
      <c r="R61" s="193"/>
      <c r="S61" s="193"/>
      <c r="T61" s="193"/>
      <c r="U61" s="193"/>
      <c r="V61" s="193"/>
      <c r="W61" s="193"/>
      <c r="X61" s="193"/>
      <c r="Y61" s="193"/>
      <c r="Z61" s="193"/>
      <c r="AA61" s="193"/>
    </row>
    <row r="62" spans="1:27" ht="19.5" customHeight="1">
      <c r="A62" s="193"/>
      <c r="B62" s="193"/>
      <c r="C62" s="193"/>
      <c r="D62" s="193"/>
      <c r="E62" s="193"/>
      <c r="F62" s="193"/>
      <c r="G62" s="193"/>
      <c r="H62" s="193"/>
      <c r="I62" s="193"/>
      <c r="J62" s="193"/>
      <c r="K62" s="193"/>
      <c r="L62" s="193"/>
      <c r="M62" s="193"/>
      <c r="N62" s="193"/>
      <c r="O62" s="193"/>
      <c r="P62" s="193"/>
      <c r="Q62" s="193"/>
      <c r="R62" s="193"/>
      <c r="S62" s="193"/>
      <c r="T62" s="193"/>
      <c r="U62" s="193"/>
      <c r="V62" s="193"/>
      <c r="W62" s="193"/>
      <c r="X62" s="193"/>
      <c r="Y62" s="193"/>
      <c r="Z62" s="193"/>
      <c r="AA62" s="193"/>
    </row>
    <row r="63" spans="1:27" ht="19.5" customHeight="1">
      <c r="A63" s="193"/>
      <c r="B63" s="193"/>
      <c r="C63" s="193"/>
      <c r="D63" s="193"/>
      <c r="E63" s="193"/>
      <c r="F63" s="193"/>
      <c r="G63" s="193"/>
      <c r="H63" s="193"/>
      <c r="I63" s="193"/>
      <c r="J63" s="193"/>
      <c r="K63" s="193"/>
      <c r="L63" s="193"/>
      <c r="M63" s="193"/>
      <c r="N63" s="193"/>
      <c r="O63" s="193"/>
      <c r="P63" s="193"/>
      <c r="Q63" s="193"/>
      <c r="R63" s="193"/>
      <c r="S63" s="193"/>
      <c r="T63" s="193"/>
      <c r="U63" s="193"/>
      <c r="V63" s="193"/>
      <c r="W63" s="193"/>
      <c r="X63" s="193"/>
      <c r="Y63" s="193"/>
      <c r="Z63" s="193"/>
      <c r="AA63" s="193"/>
    </row>
    <row r="64" spans="1:27" ht="19.5" customHeight="1">
      <c r="A64" s="193"/>
      <c r="B64" s="193"/>
      <c r="C64" s="193"/>
      <c r="D64" s="193"/>
      <c r="E64" s="193"/>
      <c r="F64" s="193"/>
      <c r="G64" s="193"/>
      <c r="H64" s="193"/>
      <c r="I64" s="193"/>
      <c r="J64" s="193"/>
      <c r="K64" s="193"/>
      <c r="L64" s="193"/>
      <c r="M64" s="193"/>
      <c r="N64" s="193"/>
      <c r="O64" s="193"/>
      <c r="P64" s="193"/>
      <c r="Q64" s="193"/>
      <c r="R64" s="193"/>
      <c r="S64" s="193"/>
      <c r="T64" s="193"/>
      <c r="U64" s="193"/>
      <c r="V64" s="193"/>
      <c r="W64" s="193"/>
      <c r="X64" s="193"/>
      <c r="Y64" s="193"/>
      <c r="Z64" s="193"/>
      <c r="AA64" s="193"/>
    </row>
    <row r="65" spans="1:27" ht="19.5" customHeight="1">
      <c r="A65" s="193"/>
      <c r="B65" s="193"/>
      <c r="C65" s="193"/>
      <c r="D65" s="193"/>
      <c r="E65" s="193"/>
      <c r="F65" s="193"/>
      <c r="G65" s="193"/>
      <c r="H65" s="193"/>
      <c r="I65" s="193"/>
      <c r="J65" s="193"/>
      <c r="K65" s="193"/>
      <c r="L65" s="193"/>
      <c r="M65" s="193"/>
      <c r="N65" s="193"/>
      <c r="O65" s="193"/>
      <c r="P65" s="193"/>
      <c r="Q65" s="193"/>
      <c r="R65" s="193"/>
      <c r="S65" s="193"/>
      <c r="T65" s="193"/>
      <c r="U65" s="193"/>
      <c r="V65" s="193"/>
      <c r="W65" s="193"/>
      <c r="X65" s="193"/>
      <c r="Y65" s="193"/>
      <c r="Z65" s="193"/>
      <c r="AA65" s="193"/>
    </row>
    <row r="66" spans="1:27" ht="19.5" customHeight="1">
      <c r="A66" s="193"/>
      <c r="B66" s="193"/>
      <c r="C66" s="193"/>
      <c r="D66" s="193"/>
      <c r="E66" s="193"/>
      <c r="F66" s="193"/>
      <c r="G66" s="193"/>
      <c r="H66" s="193"/>
      <c r="I66" s="193"/>
      <c r="J66" s="193"/>
      <c r="K66" s="193"/>
      <c r="L66" s="193"/>
      <c r="M66" s="193"/>
      <c r="N66" s="193"/>
      <c r="O66" s="193"/>
      <c r="P66" s="193"/>
      <c r="Q66" s="193"/>
      <c r="R66" s="193"/>
      <c r="S66" s="193"/>
      <c r="T66" s="193"/>
      <c r="U66" s="193"/>
      <c r="V66" s="193"/>
      <c r="W66" s="193"/>
      <c r="X66" s="193"/>
      <c r="Y66" s="193"/>
      <c r="Z66" s="193"/>
      <c r="AA66" s="193"/>
    </row>
    <row r="67" spans="1:27" ht="19.5" customHeight="1">
      <c r="A67" s="193"/>
      <c r="B67" s="193"/>
      <c r="C67" s="193"/>
      <c r="D67" s="193"/>
      <c r="E67" s="193"/>
      <c r="F67" s="193"/>
      <c r="G67" s="193"/>
      <c r="H67" s="193"/>
      <c r="I67" s="193"/>
      <c r="J67" s="193"/>
      <c r="K67" s="193"/>
      <c r="L67" s="193"/>
      <c r="M67" s="193"/>
      <c r="N67" s="193"/>
      <c r="O67" s="193"/>
      <c r="P67" s="193"/>
      <c r="Q67" s="193"/>
      <c r="R67" s="193"/>
      <c r="S67" s="193"/>
      <c r="T67" s="193"/>
      <c r="U67" s="193"/>
      <c r="V67" s="193"/>
      <c r="W67" s="193"/>
      <c r="X67" s="193"/>
      <c r="Y67" s="193"/>
      <c r="Z67" s="193"/>
      <c r="AA67" s="193"/>
    </row>
    <row r="68" spans="1:27" ht="19.5" customHeight="1">
      <c r="A68" s="193"/>
      <c r="B68" s="193"/>
      <c r="C68" s="193"/>
      <c r="D68" s="193"/>
      <c r="E68" s="193"/>
      <c r="F68" s="193"/>
      <c r="G68" s="193"/>
      <c r="H68" s="193"/>
      <c r="I68" s="193"/>
      <c r="J68" s="193"/>
      <c r="K68" s="193"/>
      <c r="L68" s="193"/>
      <c r="M68" s="193"/>
      <c r="N68" s="193"/>
      <c r="O68" s="193"/>
      <c r="P68" s="193"/>
      <c r="Q68" s="193"/>
      <c r="R68" s="193"/>
      <c r="S68" s="193"/>
      <c r="T68" s="193"/>
      <c r="U68" s="193"/>
      <c r="V68" s="193"/>
      <c r="W68" s="193"/>
      <c r="X68" s="193"/>
      <c r="Y68" s="193"/>
      <c r="Z68" s="193"/>
      <c r="AA68" s="193"/>
    </row>
    <row r="69" spans="1:27" ht="19.5" customHeight="1">
      <c r="A69" s="193"/>
      <c r="B69" s="193"/>
      <c r="C69" s="193"/>
      <c r="D69" s="193"/>
      <c r="E69" s="193"/>
      <c r="F69" s="193"/>
      <c r="G69" s="193"/>
      <c r="H69" s="193"/>
      <c r="I69" s="193"/>
      <c r="J69" s="193"/>
      <c r="K69" s="193"/>
      <c r="L69" s="193"/>
      <c r="M69" s="193"/>
      <c r="N69" s="193"/>
      <c r="O69" s="193"/>
      <c r="P69" s="193"/>
      <c r="Q69" s="193"/>
      <c r="R69" s="193"/>
      <c r="S69" s="193"/>
      <c r="T69" s="193"/>
      <c r="U69" s="193"/>
      <c r="V69" s="193"/>
      <c r="W69" s="193"/>
      <c r="X69" s="193"/>
      <c r="Y69" s="193"/>
      <c r="Z69" s="193"/>
      <c r="AA69" s="193"/>
    </row>
    <row r="70" spans="1:27" ht="19.5" customHeight="1">
      <c r="A70" s="193"/>
      <c r="B70" s="193"/>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row>
    <row r="71" spans="1:27" ht="19.5" customHeight="1">
      <c r="A71" s="193"/>
      <c r="B71" s="193"/>
      <c r="C71" s="193"/>
      <c r="D71" s="193"/>
      <c r="E71" s="193"/>
      <c r="F71" s="193"/>
      <c r="G71" s="193"/>
      <c r="H71" s="193"/>
      <c r="I71" s="193"/>
      <c r="J71" s="193"/>
      <c r="K71" s="193"/>
      <c r="L71" s="193"/>
      <c r="M71" s="193"/>
      <c r="N71" s="193"/>
      <c r="O71" s="193"/>
      <c r="P71" s="193"/>
      <c r="Q71" s="193"/>
      <c r="R71" s="193"/>
      <c r="S71" s="193"/>
      <c r="T71" s="193"/>
      <c r="U71" s="193"/>
      <c r="V71" s="193"/>
      <c r="W71" s="193"/>
      <c r="X71" s="193"/>
      <c r="Y71" s="193"/>
      <c r="Z71" s="193"/>
      <c r="AA71" s="193"/>
    </row>
    <row r="72" spans="1:27" ht="19.5" customHeight="1">
      <c r="A72" s="193"/>
      <c r="B72" s="193"/>
      <c r="C72" s="193"/>
      <c r="D72" s="193"/>
      <c r="E72" s="193"/>
      <c r="F72" s="193"/>
      <c r="G72" s="193"/>
      <c r="H72" s="193"/>
      <c r="I72" s="193"/>
      <c r="J72" s="193"/>
      <c r="K72" s="193"/>
      <c r="L72" s="193"/>
      <c r="M72" s="193"/>
      <c r="N72" s="193"/>
      <c r="O72" s="193"/>
      <c r="P72" s="193"/>
      <c r="Q72" s="193"/>
      <c r="R72" s="193"/>
      <c r="S72" s="193"/>
      <c r="T72" s="193"/>
      <c r="U72" s="193"/>
      <c r="V72" s="193"/>
      <c r="W72" s="193"/>
      <c r="X72" s="193"/>
      <c r="Y72" s="193"/>
      <c r="Z72" s="193"/>
      <c r="AA72" s="193"/>
    </row>
    <row r="73" spans="1:27" ht="19.5" customHeight="1">
      <c r="A73" s="193"/>
      <c r="B73" s="193"/>
      <c r="C73" s="193"/>
      <c r="D73" s="193"/>
      <c r="E73" s="193"/>
      <c r="F73" s="193"/>
      <c r="G73" s="193"/>
      <c r="H73" s="193"/>
      <c r="I73" s="193"/>
      <c r="J73" s="193"/>
      <c r="K73" s="193"/>
      <c r="L73" s="193"/>
      <c r="M73" s="193"/>
      <c r="N73" s="193"/>
      <c r="O73" s="193"/>
      <c r="P73" s="193"/>
      <c r="Q73" s="193"/>
      <c r="R73" s="193"/>
      <c r="S73" s="193"/>
      <c r="T73" s="193"/>
      <c r="U73" s="193"/>
      <c r="V73" s="193"/>
      <c r="W73" s="193"/>
      <c r="X73" s="193"/>
      <c r="Y73" s="193"/>
      <c r="Z73" s="193"/>
      <c r="AA73" s="193"/>
    </row>
    <row r="74" spans="1:27" ht="19.5" customHeight="1">
      <c r="A74" s="193"/>
      <c r="B74" s="193"/>
      <c r="C74" s="193"/>
      <c r="D74" s="193"/>
      <c r="E74" s="193"/>
      <c r="F74" s="193"/>
      <c r="G74" s="193"/>
      <c r="H74" s="193"/>
      <c r="I74" s="193"/>
      <c r="J74" s="193"/>
      <c r="K74" s="193"/>
      <c r="L74" s="193"/>
      <c r="M74" s="193"/>
      <c r="N74" s="193"/>
      <c r="O74" s="193"/>
      <c r="P74" s="193"/>
      <c r="Q74" s="193"/>
      <c r="R74" s="193"/>
      <c r="S74" s="193"/>
      <c r="T74" s="193"/>
      <c r="U74" s="193"/>
      <c r="V74" s="193"/>
      <c r="W74" s="193"/>
      <c r="X74" s="193"/>
      <c r="Y74" s="193"/>
      <c r="Z74" s="193"/>
      <c r="AA74" s="193"/>
    </row>
    <row r="75" spans="1:27" ht="19.5" customHeight="1">
      <c r="A75" s="193"/>
      <c r="B75" s="193"/>
      <c r="C75" s="193"/>
      <c r="D75" s="193"/>
      <c r="E75" s="193"/>
      <c r="F75" s="193"/>
      <c r="G75" s="193"/>
      <c r="H75" s="193"/>
      <c r="I75" s="193"/>
      <c r="J75" s="193"/>
      <c r="K75" s="193"/>
      <c r="L75" s="193"/>
      <c r="M75" s="193"/>
      <c r="N75" s="193"/>
      <c r="O75" s="193"/>
      <c r="P75" s="193"/>
      <c r="Q75" s="193"/>
      <c r="R75" s="193"/>
      <c r="S75" s="193"/>
      <c r="T75" s="193"/>
      <c r="U75" s="193"/>
      <c r="V75" s="193"/>
      <c r="W75" s="193"/>
      <c r="X75" s="193"/>
      <c r="Y75" s="193"/>
      <c r="Z75" s="193"/>
      <c r="AA75" s="193"/>
    </row>
    <row r="76" spans="1:27" ht="19.5" customHeight="1">
      <c r="A76" s="193"/>
      <c r="B76" s="193"/>
      <c r="C76" s="193"/>
      <c r="D76" s="193"/>
      <c r="E76" s="193"/>
      <c r="F76" s="193"/>
      <c r="G76" s="193"/>
      <c r="H76" s="193"/>
      <c r="I76" s="193"/>
      <c r="J76" s="193"/>
      <c r="K76" s="193"/>
      <c r="L76" s="193"/>
      <c r="M76" s="193"/>
      <c r="N76" s="193"/>
      <c r="O76" s="193"/>
      <c r="P76" s="193"/>
      <c r="Q76" s="193"/>
      <c r="R76" s="193"/>
      <c r="S76" s="193"/>
      <c r="T76" s="193"/>
      <c r="U76" s="193"/>
      <c r="V76" s="193"/>
      <c r="W76" s="193"/>
      <c r="X76" s="193"/>
      <c r="Y76" s="193"/>
      <c r="Z76" s="193"/>
      <c r="AA76" s="193"/>
    </row>
    <row r="77" spans="1:27" ht="19.5" customHeight="1">
      <c r="A77" s="193"/>
      <c r="B77" s="193"/>
      <c r="C77" s="193"/>
      <c r="D77" s="193"/>
      <c r="E77" s="193"/>
      <c r="F77" s="193"/>
      <c r="G77" s="193"/>
      <c r="H77" s="193"/>
      <c r="I77" s="193"/>
      <c r="J77" s="193"/>
      <c r="K77" s="193"/>
      <c r="L77" s="193"/>
      <c r="M77" s="193"/>
      <c r="N77" s="193"/>
      <c r="O77" s="193"/>
      <c r="P77" s="193"/>
      <c r="Q77" s="193"/>
      <c r="R77" s="193"/>
      <c r="S77" s="193"/>
      <c r="T77" s="193"/>
      <c r="U77" s="193"/>
      <c r="V77" s="193"/>
      <c r="W77" s="193"/>
      <c r="X77" s="193"/>
      <c r="Y77" s="193"/>
      <c r="Z77" s="193"/>
      <c r="AA77" s="193"/>
    </row>
    <row r="78" spans="1:27" ht="19.5" customHeight="1">
      <c r="A78" s="193"/>
      <c r="B78" s="193"/>
      <c r="C78" s="193"/>
      <c r="D78" s="193"/>
      <c r="E78" s="193"/>
      <c r="F78" s="193"/>
      <c r="G78" s="193"/>
      <c r="H78" s="193"/>
      <c r="I78" s="193"/>
      <c r="J78" s="193"/>
      <c r="K78" s="193"/>
      <c r="L78" s="193"/>
      <c r="M78" s="193"/>
      <c r="N78" s="193"/>
      <c r="O78" s="193"/>
      <c r="P78" s="193"/>
      <c r="Q78" s="193"/>
      <c r="R78" s="193"/>
      <c r="S78" s="193"/>
      <c r="T78" s="193"/>
      <c r="U78" s="193"/>
      <c r="V78" s="193"/>
      <c r="W78" s="193"/>
      <c r="X78" s="193"/>
      <c r="Y78" s="193"/>
      <c r="Z78" s="193"/>
      <c r="AA78" s="193"/>
    </row>
    <row r="79" spans="1:27" ht="19.5" customHeight="1">
      <c r="A79" s="193"/>
      <c r="B79" s="193"/>
      <c r="C79" s="193"/>
      <c r="D79" s="193"/>
      <c r="E79" s="193"/>
      <c r="F79" s="193"/>
      <c r="G79" s="193"/>
      <c r="H79" s="193"/>
      <c r="I79" s="193"/>
      <c r="J79" s="193"/>
      <c r="K79" s="193"/>
      <c r="L79" s="193"/>
      <c r="M79" s="193"/>
      <c r="N79" s="193"/>
      <c r="O79" s="193"/>
      <c r="P79" s="193"/>
      <c r="Q79" s="193"/>
      <c r="R79" s="193"/>
      <c r="S79" s="193"/>
      <c r="T79" s="193"/>
      <c r="U79" s="193"/>
      <c r="V79" s="193"/>
      <c r="W79" s="193"/>
      <c r="X79" s="193"/>
      <c r="Y79" s="193"/>
      <c r="Z79" s="193"/>
      <c r="AA79" s="193"/>
    </row>
    <row r="80" spans="1:27" ht="19.5" customHeight="1">
      <c r="A80" s="193"/>
      <c r="B80" s="193"/>
      <c r="C80" s="193"/>
      <c r="D80" s="193"/>
      <c r="E80" s="193"/>
      <c r="F80" s="193"/>
      <c r="G80" s="193"/>
      <c r="H80" s="193"/>
      <c r="I80" s="193"/>
      <c r="J80" s="193"/>
      <c r="K80" s="193"/>
      <c r="L80" s="193"/>
      <c r="M80" s="193"/>
      <c r="N80" s="193"/>
      <c r="O80" s="193"/>
      <c r="P80" s="193"/>
      <c r="Q80" s="193"/>
      <c r="R80" s="193"/>
      <c r="S80" s="193"/>
      <c r="T80" s="193"/>
      <c r="U80" s="193"/>
      <c r="V80" s="193"/>
      <c r="W80" s="193"/>
      <c r="X80" s="193"/>
      <c r="Y80" s="193"/>
      <c r="Z80" s="193"/>
      <c r="AA80" s="193"/>
    </row>
    <row r="81" spans="1:27" ht="19.5" customHeight="1">
      <c r="A81" s="193"/>
      <c r="B81" s="193"/>
      <c r="C81" s="193"/>
      <c r="D81" s="193"/>
      <c r="E81" s="193"/>
      <c r="F81" s="193"/>
      <c r="G81" s="193"/>
      <c r="H81" s="193"/>
      <c r="I81" s="193"/>
      <c r="J81" s="193"/>
      <c r="K81" s="193"/>
      <c r="L81" s="193"/>
      <c r="M81" s="193"/>
      <c r="N81" s="193"/>
      <c r="O81" s="193"/>
      <c r="P81" s="193"/>
      <c r="Q81" s="193"/>
      <c r="R81" s="193"/>
      <c r="S81" s="193"/>
      <c r="T81" s="193"/>
      <c r="U81" s="193"/>
      <c r="V81" s="193"/>
      <c r="W81" s="193"/>
      <c r="X81" s="193"/>
      <c r="Y81" s="193"/>
      <c r="Z81" s="193"/>
      <c r="AA81" s="193"/>
    </row>
    <row r="82" spans="1:27" ht="19.5" customHeight="1">
      <c r="A82" s="193"/>
      <c r="B82" s="193"/>
      <c r="C82" s="193"/>
      <c r="D82" s="193"/>
      <c r="E82" s="193"/>
      <c r="F82" s="193"/>
      <c r="G82" s="193"/>
      <c r="H82" s="193"/>
      <c r="I82" s="193"/>
      <c r="J82" s="193"/>
      <c r="K82" s="193"/>
      <c r="L82" s="193"/>
      <c r="M82" s="193"/>
      <c r="N82" s="193"/>
      <c r="O82" s="193"/>
      <c r="P82" s="193"/>
      <c r="Q82" s="193"/>
      <c r="R82" s="193"/>
      <c r="S82" s="193"/>
      <c r="T82" s="193"/>
      <c r="U82" s="193"/>
      <c r="V82" s="193"/>
      <c r="W82" s="193"/>
      <c r="X82" s="193"/>
      <c r="Y82" s="193"/>
      <c r="Z82" s="193"/>
      <c r="AA82" s="193"/>
    </row>
    <row r="83" spans="1:27" ht="19.5" customHeight="1">
      <c r="A83" s="193"/>
      <c r="B83" s="193"/>
      <c r="C83" s="193"/>
      <c r="D83" s="193"/>
      <c r="E83" s="193"/>
      <c r="F83" s="193"/>
      <c r="G83" s="193"/>
      <c r="H83" s="193"/>
      <c r="I83" s="193"/>
      <c r="J83" s="193"/>
      <c r="K83" s="193"/>
      <c r="L83" s="193"/>
      <c r="M83" s="193"/>
      <c r="N83" s="193"/>
      <c r="O83" s="193"/>
      <c r="P83" s="193"/>
      <c r="Q83" s="193"/>
      <c r="R83" s="193"/>
      <c r="S83" s="193"/>
      <c r="T83" s="193"/>
      <c r="U83" s="193"/>
      <c r="V83" s="193"/>
      <c r="W83" s="193"/>
      <c r="X83" s="193"/>
      <c r="Y83" s="193"/>
      <c r="Z83" s="193"/>
      <c r="AA83" s="193"/>
    </row>
    <row r="84" spans="1:27" ht="19.5" customHeight="1">
      <c r="A84" s="193"/>
      <c r="B84" s="193"/>
      <c r="C84" s="193"/>
      <c r="D84" s="193"/>
      <c r="E84" s="193"/>
      <c r="F84" s="193"/>
      <c r="G84" s="193"/>
      <c r="H84" s="193"/>
      <c r="I84" s="193"/>
      <c r="J84" s="193"/>
      <c r="K84" s="193"/>
      <c r="L84" s="193"/>
      <c r="M84" s="193"/>
      <c r="N84" s="193"/>
      <c r="O84" s="193"/>
      <c r="P84" s="193"/>
      <c r="Q84" s="193"/>
      <c r="R84" s="193"/>
      <c r="S84" s="193"/>
      <c r="T84" s="193"/>
      <c r="U84" s="193"/>
      <c r="V84" s="193"/>
      <c r="W84" s="193"/>
      <c r="X84" s="193"/>
      <c r="Y84" s="193"/>
      <c r="Z84" s="193"/>
      <c r="AA84" s="193"/>
    </row>
    <row r="85" spans="1:27" ht="19.5" customHeight="1">
      <c r="A85" s="193"/>
      <c r="B85" s="193"/>
      <c r="C85" s="193"/>
      <c r="D85" s="193"/>
      <c r="E85" s="193"/>
      <c r="F85" s="193"/>
      <c r="G85" s="193"/>
      <c r="H85" s="193"/>
      <c r="I85" s="193"/>
      <c r="J85" s="193"/>
      <c r="K85" s="193"/>
      <c r="L85" s="193"/>
      <c r="M85" s="193"/>
      <c r="N85" s="193"/>
      <c r="O85" s="193"/>
      <c r="P85" s="193"/>
      <c r="Q85" s="193"/>
      <c r="R85" s="193"/>
      <c r="S85" s="193"/>
      <c r="T85" s="193"/>
      <c r="U85" s="193"/>
      <c r="V85" s="193"/>
      <c r="W85" s="193"/>
      <c r="X85" s="193"/>
      <c r="Y85" s="193"/>
      <c r="Z85" s="193"/>
      <c r="AA85" s="193"/>
    </row>
    <row r="86" spans="1:27" ht="19.5" customHeight="1">
      <c r="A86" s="193"/>
      <c r="B86" s="193"/>
      <c r="C86" s="193"/>
      <c r="D86" s="193"/>
      <c r="E86" s="193"/>
      <c r="F86" s="193"/>
      <c r="G86" s="193"/>
      <c r="H86" s="193"/>
      <c r="I86" s="193"/>
      <c r="J86" s="193"/>
      <c r="K86" s="193"/>
      <c r="L86" s="193"/>
      <c r="M86" s="193"/>
      <c r="N86" s="193"/>
      <c r="O86" s="193"/>
      <c r="P86" s="193"/>
      <c r="Q86" s="193"/>
      <c r="R86" s="193"/>
      <c r="S86" s="193"/>
      <c r="T86" s="193"/>
      <c r="U86" s="193"/>
      <c r="V86" s="193"/>
      <c r="W86" s="193"/>
      <c r="X86" s="193"/>
      <c r="Y86" s="193"/>
      <c r="Z86" s="193"/>
      <c r="AA86" s="193"/>
    </row>
    <row r="87" spans="1:27" ht="19.5" customHeight="1">
      <c r="A87" s="193"/>
      <c r="B87" s="193"/>
      <c r="C87" s="193"/>
      <c r="D87" s="193"/>
      <c r="E87" s="193"/>
      <c r="F87" s="193"/>
      <c r="G87" s="193"/>
      <c r="H87" s="193"/>
      <c r="I87" s="193"/>
      <c r="J87" s="193"/>
      <c r="K87" s="193"/>
      <c r="L87" s="193"/>
      <c r="M87" s="193"/>
      <c r="N87" s="193"/>
      <c r="O87" s="193"/>
      <c r="P87" s="193"/>
      <c r="Q87" s="193"/>
      <c r="R87" s="193"/>
      <c r="S87" s="193"/>
      <c r="T87" s="193"/>
      <c r="U87" s="193"/>
      <c r="V87" s="193"/>
      <c r="W87" s="193"/>
      <c r="X87" s="193"/>
      <c r="Y87" s="193"/>
      <c r="Z87" s="193"/>
      <c r="AA87" s="193"/>
    </row>
    <row r="88" spans="1:27" ht="19.5" customHeight="1">
      <c r="A88" s="193"/>
      <c r="B88" s="193"/>
      <c r="C88" s="193"/>
      <c r="D88" s="193"/>
      <c r="E88" s="193"/>
      <c r="F88" s="193"/>
      <c r="G88" s="193"/>
      <c r="H88" s="193"/>
      <c r="I88" s="193"/>
      <c r="J88" s="193"/>
      <c r="K88" s="193"/>
      <c r="L88" s="193"/>
      <c r="M88" s="193"/>
      <c r="N88" s="193"/>
      <c r="O88" s="193"/>
      <c r="P88" s="193"/>
      <c r="Q88" s="193"/>
      <c r="R88" s="193"/>
      <c r="S88" s="193"/>
      <c r="T88" s="193"/>
      <c r="U88" s="193"/>
      <c r="V88" s="193"/>
      <c r="W88" s="193"/>
      <c r="X88" s="193"/>
      <c r="Y88" s="193"/>
      <c r="Z88" s="193"/>
      <c r="AA88" s="193"/>
    </row>
    <row r="89" spans="1:27" ht="19.5" customHeight="1">
      <c r="A89" s="193"/>
      <c r="B89" s="193"/>
      <c r="C89" s="193"/>
      <c r="D89" s="193"/>
      <c r="E89" s="193"/>
      <c r="F89" s="193"/>
      <c r="G89" s="193"/>
      <c r="H89" s="193"/>
      <c r="I89" s="193"/>
      <c r="J89" s="193"/>
      <c r="K89" s="193"/>
      <c r="L89" s="193"/>
      <c r="M89" s="193"/>
      <c r="N89" s="193"/>
      <c r="O89" s="193"/>
      <c r="P89" s="193"/>
      <c r="Q89" s="193"/>
      <c r="R89" s="193"/>
      <c r="S89" s="193"/>
      <c r="T89" s="193"/>
      <c r="U89" s="193"/>
      <c r="V89" s="193"/>
      <c r="W89" s="193"/>
      <c r="X89" s="193"/>
      <c r="Y89" s="193"/>
      <c r="Z89" s="193"/>
      <c r="AA89" s="193"/>
    </row>
    <row r="90" spans="1:27" ht="19.5" customHeight="1">
      <c r="A90" s="193"/>
      <c r="B90" s="193"/>
      <c r="C90" s="193"/>
      <c r="D90" s="193"/>
      <c r="E90" s="193"/>
      <c r="F90" s="193"/>
      <c r="G90" s="193"/>
      <c r="H90" s="193"/>
      <c r="I90" s="193"/>
      <c r="J90" s="193"/>
      <c r="K90" s="193"/>
      <c r="L90" s="193"/>
      <c r="M90" s="193"/>
      <c r="N90" s="193"/>
      <c r="O90" s="193"/>
      <c r="P90" s="193"/>
      <c r="Q90" s="193"/>
      <c r="R90" s="193"/>
      <c r="S90" s="193"/>
      <c r="T90" s="193"/>
      <c r="U90" s="193"/>
      <c r="V90" s="193"/>
      <c r="W90" s="193"/>
      <c r="X90" s="193"/>
      <c r="Y90" s="193"/>
      <c r="Z90" s="193"/>
      <c r="AA90" s="193"/>
    </row>
    <row r="91" spans="1:27" ht="19.5" customHeight="1">
      <c r="A91" s="193"/>
      <c r="B91" s="193"/>
      <c r="C91" s="193"/>
      <c r="D91" s="193"/>
      <c r="E91" s="193"/>
      <c r="F91" s="193"/>
      <c r="G91" s="193"/>
      <c r="H91" s="193"/>
      <c r="I91" s="193"/>
      <c r="J91" s="193"/>
      <c r="K91" s="193"/>
      <c r="L91" s="193"/>
      <c r="M91" s="193"/>
      <c r="N91" s="193"/>
      <c r="O91" s="193"/>
      <c r="P91" s="193"/>
      <c r="Q91" s="193"/>
      <c r="R91" s="193"/>
      <c r="S91" s="193"/>
      <c r="T91" s="193"/>
      <c r="U91" s="193"/>
      <c r="V91" s="193"/>
      <c r="W91" s="193"/>
      <c r="X91" s="193"/>
      <c r="Y91" s="193"/>
      <c r="Z91" s="193"/>
      <c r="AA91" s="193"/>
    </row>
    <row r="92" spans="1:27" ht="19.5" customHeight="1">
      <c r="A92" s="193"/>
      <c r="B92" s="193"/>
      <c r="C92" s="193"/>
      <c r="D92" s="193"/>
      <c r="E92" s="193"/>
      <c r="F92" s="193"/>
      <c r="G92" s="193"/>
      <c r="H92" s="193"/>
      <c r="I92" s="193"/>
      <c r="J92" s="193"/>
      <c r="K92" s="193"/>
      <c r="L92" s="193"/>
      <c r="M92" s="193"/>
      <c r="N92" s="193"/>
      <c r="O92" s="193"/>
      <c r="P92" s="193"/>
      <c r="Q92" s="193"/>
      <c r="R92" s="193"/>
      <c r="S92" s="193"/>
      <c r="T92" s="193"/>
      <c r="U92" s="193"/>
      <c r="V92" s="193"/>
      <c r="W92" s="193"/>
      <c r="X92" s="193"/>
      <c r="Y92" s="193"/>
      <c r="Z92" s="193"/>
      <c r="AA92" s="193"/>
    </row>
    <row r="93" spans="1:27" ht="19.5" customHeight="1">
      <c r="A93" s="193"/>
      <c r="B93" s="193"/>
      <c r="C93" s="193"/>
      <c r="D93" s="193"/>
      <c r="E93" s="193"/>
      <c r="F93" s="193"/>
      <c r="G93" s="193"/>
      <c r="H93" s="193"/>
      <c r="I93" s="193"/>
      <c r="J93" s="193"/>
      <c r="K93" s="193"/>
      <c r="L93" s="193"/>
      <c r="M93" s="193"/>
      <c r="N93" s="193"/>
      <c r="O93" s="193"/>
      <c r="P93" s="193"/>
      <c r="Q93" s="193"/>
      <c r="R93" s="193"/>
      <c r="S93" s="193"/>
      <c r="T93" s="193"/>
      <c r="U93" s="193"/>
      <c r="V93" s="193"/>
      <c r="W93" s="193"/>
      <c r="X93" s="193"/>
      <c r="Y93" s="193"/>
      <c r="Z93" s="193"/>
      <c r="AA93" s="193"/>
    </row>
    <row r="94" spans="1:27" ht="19.5" customHeight="1">
      <c r="A94" s="193"/>
      <c r="B94" s="193"/>
      <c r="C94" s="193"/>
      <c r="D94" s="193"/>
      <c r="E94" s="193"/>
      <c r="F94" s="193"/>
      <c r="G94" s="193"/>
      <c r="H94" s="193"/>
      <c r="I94" s="193"/>
      <c r="J94" s="193"/>
      <c r="K94" s="193"/>
      <c r="L94" s="193"/>
      <c r="M94" s="193"/>
      <c r="N94" s="193"/>
      <c r="O94" s="193"/>
      <c r="P94" s="193"/>
      <c r="Q94" s="193"/>
      <c r="R94" s="193"/>
      <c r="S94" s="193"/>
      <c r="T94" s="193"/>
      <c r="U94" s="193"/>
      <c r="V94" s="193"/>
      <c r="W94" s="193"/>
      <c r="X94" s="193"/>
      <c r="Y94" s="193"/>
      <c r="Z94" s="193"/>
      <c r="AA94" s="193"/>
    </row>
    <row r="95" spans="1:27" ht="19.5" customHeight="1">
      <c r="A95" s="193"/>
      <c r="B95" s="193"/>
      <c r="C95" s="193"/>
      <c r="D95" s="193"/>
      <c r="E95" s="193"/>
      <c r="F95" s="193"/>
      <c r="G95" s="193"/>
      <c r="H95" s="193"/>
      <c r="I95" s="193"/>
      <c r="J95" s="193"/>
      <c r="K95" s="193"/>
      <c r="L95" s="193"/>
      <c r="M95" s="193"/>
      <c r="N95" s="193"/>
      <c r="O95" s="193"/>
      <c r="P95" s="193"/>
      <c r="Q95" s="193"/>
      <c r="R95" s="193"/>
      <c r="S95" s="193"/>
      <c r="T95" s="193"/>
      <c r="U95" s="193"/>
      <c r="V95" s="193"/>
      <c r="W95" s="193"/>
      <c r="X95" s="193"/>
      <c r="Y95" s="193"/>
      <c r="Z95" s="193"/>
      <c r="AA95" s="193"/>
    </row>
    <row r="96" spans="1:27" ht="19.5" customHeight="1">
      <c r="A96" s="193"/>
      <c r="B96" s="193"/>
      <c r="C96" s="193"/>
      <c r="D96" s="193"/>
      <c r="E96" s="193"/>
      <c r="F96" s="193"/>
      <c r="G96" s="193"/>
      <c r="H96" s="193"/>
      <c r="I96" s="193"/>
      <c r="J96" s="193"/>
      <c r="K96" s="193"/>
      <c r="L96" s="193"/>
      <c r="M96" s="193"/>
      <c r="N96" s="193"/>
      <c r="O96" s="193"/>
      <c r="P96" s="193"/>
      <c r="Q96" s="193"/>
      <c r="R96" s="193"/>
      <c r="S96" s="193"/>
      <c r="T96" s="193"/>
      <c r="U96" s="193"/>
      <c r="V96" s="193"/>
      <c r="W96" s="193"/>
      <c r="X96" s="193"/>
      <c r="Y96" s="193"/>
      <c r="Z96" s="193"/>
      <c r="AA96" s="193"/>
    </row>
    <row r="97" spans="1:27" ht="19.5" customHeight="1">
      <c r="A97" s="193"/>
      <c r="B97" s="193"/>
      <c r="C97" s="193"/>
      <c r="D97" s="193"/>
      <c r="E97" s="193"/>
      <c r="F97" s="193"/>
      <c r="G97" s="193"/>
      <c r="H97" s="193"/>
      <c r="I97" s="193"/>
      <c r="J97" s="193"/>
      <c r="K97" s="193"/>
      <c r="L97" s="193"/>
      <c r="M97" s="193"/>
      <c r="N97" s="193"/>
      <c r="O97" s="193"/>
      <c r="P97" s="193"/>
      <c r="Q97" s="193"/>
      <c r="R97" s="193"/>
      <c r="S97" s="193"/>
      <c r="T97" s="193"/>
      <c r="U97" s="193"/>
      <c r="V97" s="193"/>
      <c r="W97" s="193"/>
      <c r="X97" s="193"/>
      <c r="Y97" s="193"/>
      <c r="Z97" s="193"/>
      <c r="AA97" s="193"/>
    </row>
    <row r="98" spans="1:27" ht="19.5" customHeight="1">
      <c r="A98" s="193"/>
      <c r="B98" s="193"/>
      <c r="C98" s="193"/>
      <c r="D98" s="193"/>
      <c r="E98" s="193"/>
      <c r="F98" s="193"/>
      <c r="G98" s="193"/>
      <c r="H98" s="193"/>
      <c r="I98" s="193"/>
      <c r="J98" s="193"/>
      <c r="K98" s="193"/>
      <c r="L98" s="193"/>
      <c r="M98" s="193"/>
      <c r="N98" s="193"/>
      <c r="O98" s="193"/>
      <c r="P98" s="193"/>
      <c r="Q98" s="193"/>
      <c r="R98" s="193"/>
      <c r="S98" s="193"/>
      <c r="T98" s="193"/>
      <c r="U98" s="193"/>
      <c r="V98" s="193"/>
      <c r="W98" s="193"/>
      <c r="X98" s="193"/>
      <c r="Y98" s="193"/>
      <c r="Z98" s="193"/>
      <c r="AA98" s="193"/>
    </row>
    <row r="99" spans="1:27" ht="19.5" customHeight="1">
      <c r="A99" s="193"/>
      <c r="B99" s="193"/>
      <c r="C99" s="193"/>
      <c r="D99" s="193"/>
      <c r="E99" s="193"/>
      <c r="F99" s="193"/>
      <c r="G99" s="193"/>
      <c r="H99" s="193"/>
      <c r="I99" s="193"/>
      <c r="J99" s="193"/>
      <c r="K99" s="193"/>
      <c r="L99" s="193"/>
      <c r="M99" s="193"/>
      <c r="N99" s="193"/>
      <c r="O99" s="193"/>
      <c r="P99" s="193"/>
      <c r="Q99" s="193"/>
      <c r="R99" s="193"/>
      <c r="S99" s="193"/>
      <c r="T99" s="193"/>
      <c r="U99" s="193"/>
      <c r="V99" s="193"/>
      <c r="W99" s="193"/>
      <c r="X99" s="193"/>
      <c r="Y99" s="193"/>
      <c r="Z99" s="193"/>
      <c r="AA99" s="193"/>
    </row>
    <row r="100" spans="1:27" ht="19.5" customHeight="1">
      <c r="A100" s="193"/>
      <c r="B100" s="193"/>
      <c r="C100" s="193"/>
      <c r="D100" s="193"/>
      <c r="E100" s="193"/>
      <c r="F100" s="193"/>
      <c r="G100" s="193"/>
      <c r="H100" s="193"/>
      <c r="I100" s="193"/>
      <c r="J100" s="193"/>
      <c r="K100" s="193"/>
      <c r="L100" s="193"/>
      <c r="M100" s="193"/>
      <c r="N100" s="193"/>
      <c r="O100" s="193"/>
      <c r="P100" s="193"/>
      <c r="Q100" s="193"/>
      <c r="R100" s="193"/>
      <c r="S100" s="193"/>
      <c r="T100" s="193"/>
      <c r="U100" s="193"/>
      <c r="V100" s="193"/>
      <c r="W100" s="193"/>
      <c r="X100" s="193"/>
      <c r="Y100" s="193"/>
      <c r="Z100" s="193"/>
      <c r="AA100" s="193"/>
    </row>
    <row r="101" spans="1:27" ht="19.5" customHeight="1">
      <c r="A101" s="193"/>
      <c r="B101" s="193"/>
      <c r="C101" s="193"/>
      <c r="D101" s="193"/>
      <c r="E101" s="193"/>
      <c r="F101" s="193"/>
      <c r="G101" s="193"/>
      <c r="H101" s="193"/>
      <c r="I101" s="193"/>
      <c r="J101" s="193"/>
      <c r="K101" s="193"/>
      <c r="L101" s="193"/>
      <c r="M101" s="193"/>
      <c r="N101" s="193"/>
      <c r="O101" s="193"/>
      <c r="P101" s="193"/>
      <c r="Q101" s="193"/>
      <c r="R101" s="193"/>
      <c r="S101" s="193"/>
      <c r="T101" s="193"/>
      <c r="U101" s="193"/>
      <c r="V101" s="193"/>
      <c r="W101" s="193"/>
      <c r="X101" s="193"/>
      <c r="Y101" s="193"/>
      <c r="Z101" s="193"/>
      <c r="AA101" s="193"/>
    </row>
    <row r="102" spans="1:27" ht="19.5" customHeight="1">
      <c r="A102" s="193"/>
      <c r="B102" s="193"/>
      <c r="C102" s="193"/>
      <c r="D102" s="193"/>
      <c r="E102" s="193"/>
      <c r="F102" s="193"/>
      <c r="G102" s="193"/>
      <c r="H102" s="193"/>
      <c r="I102" s="193"/>
      <c r="J102" s="193"/>
      <c r="K102" s="193"/>
      <c r="L102" s="193"/>
      <c r="M102" s="193"/>
      <c r="N102" s="193"/>
      <c r="O102" s="193"/>
      <c r="P102" s="193"/>
      <c r="Q102" s="193"/>
      <c r="R102" s="193"/>
      <c r="S102" s="193"/>
      <c r="T102" s="193"/>
      <c r="U102" s="193"/>
      <c r="V102" s="193"/>
      <c r="W102" s="193"/>
      <c r="X102" s="193"/>
      <c r="Y102" s="193"/>
      <c r="Z102" s="193"/>
      <c r="AA102" s="193"/>
    </row>
    <row r="103" spans="1:27" ht="19.5" customHeight="1">
      <c r="A103" s="193"/>
      <c r="B103" s="193"/>
      <c r="C103" s="193"/>
      <c r="D103" s="193"/>
      <c r="E103" s="193"/>
      <c r="F103" s="193"/>
      <c r="G103" s="193"/>
      <c r="H103" s="193"/>
      <c r="I103" s="193"/>
      <c r="J103" s="193"/>
      <c r="K103" s="193"/>
      <c r="L103" s="193"/>
      <c r="M103" s="193"/>
      <c r="N103" s="193"/>
      <c r="O103" s="193"/>
      <c r="P103" s="193"/>
      <c r="Q103" s="193"/>
      <c r="R103" s="193"/>
      <c r="S103" s="193"/>
      <c r="T103" s="193"/>
      <c r="U103" s="193"/>
      <c r="V103" s="193"/>
      <c r="W103" s="193"/>
      <c r="X103" s="193"/>
      <c r="Y103" s="193"/>
      <c r="Z103" s="193"/>
      <c r="AA103" s="193"/>
    </row>
    <row r="104" spans="1:27" ht="19.5" customHeight="1">
      <c r="A104" s="193"/>
      <c r="B104" s="193"/>
      <c r="C104" s="193"/>
      <c r="D104" s="193"/>
      <c r="E104" s="193"/>
      <c r="F104" s="193"/>
      <c r="G104" s="193"/>
      <c r="H104" s="193"/>
      <c r="I104" s="193"/>
      <c r="J104" s="193"/>
      <c r="K104" s="193"/>
      <c r="L104" s="193"/>
      <c r="M104" s="193"/>
      <c r="N104" s="193"/>
      <c r="O104" s="193"/>
      <c r="P104" s="193"/>
      <c r="Q104" s="193"/>
      <c r="R104" s="193"/>
      <c r="S104" s="193"/>
      <c r="T104" s="193"/>
      <c r="U104" s="193"/>
      <c r="V104" s="193"/>
      <c r="W104" s="193"/>
      <c r="X104" s="193"/>
      <c r="Y104" s="193"/>
      <c r="Z104" s="193"/>
      <c r="AA104" s="193"/>
    </row>
    <row r="105" spans="1:27" ht="19.5" customHeight="1">
      <c r="A105" s="193"/>
      <c r="B105" s="193"/>
      <c r="C105" s="193"/>
      <c r="D105" s="193"/>
      <c r="E105" s="193"/>
      <c r="F105" s="193"/>
      <c r="G105" s="193"/>
      <c r="H105" s="193"/>
      <c r="I105" s="193"/>
      <c r="J105" s="193"/>
      <c r="K105" s="193"/>
      <c r="L105" s="193"/>
      <c r="M105" s="193"/>
      <c r="N105" s="193"/>
      <c r="O105" s="193"/>
      <c r="P105" s="193"/>
      <c r="Q105" s="193"/>
      <c r="R105" s="193"/>
      <c r="S105" s="193"/>
      <c r="T105" s="193"/>
      <c r="U105" s="193"/>
      <c r="V105" s="193"/>
      <c r="W105" s="193"/>
      <c r="X105" s="193"/>
      <c r="Y105" s="193"/>
      <c r="Z105" s="193"/>
      <c r="AA105" s="193"/>
    </row>
    <row r="106" spans="1:27" ht="19.5" customHeight="1">
      <c r="A106" s="193"/>
      <c r="B106" s="193"/>
      <c r="C106" s="193"/>
      <c r="D106" s="193"/>
      <c r="E106" s="193"/>
      <c r="F106" s="193"/>
      <c r="G106" s="193"/>
      <c r="H106" s="193"/>
      <c r="I106" s="193"/>
      <c r="J106" s="193"/>
      <c r="K106" s="193"/>
      <c r="L106" s="193"/>
      <c r="M106" s="193"/>
      <c r="N106" s="193"/>
      <c r="O106" s="193"/>
      <c r="P106" s="193"/>
      <c r="Q106" s="193"/>
      <c r="R106" s="193"/>
      <c r="S106" s="193"/>
      <c r="T106" s="193"/>
      <c r="U106" s="193"/>
      <c r="V106" s="193"/>
      <c r="W106" s="193"/>
      <c r="X106" s="193"/>
      <c r="Y106" s="193"/>
      <c r="Z106" s="193"/>
      <c r="AA106" s="193"/>
    </row>
    <row r="107" spans="1:27" ht="19.5" customHeight="1">
      <c r="A107" s="193"/>
      <c r="B107" s="193"/>
      <c r="C107" s="193"/>
      <c r="D107" s="193"/>
      <c r="E107" s="193"/>
      <c r="F107" s="193"/>
      <c r="G107" s="193"/>
      <c r="H107" s="193"/>
      <c r="I107" s="193"/>
      <c r="J107" s="193"/>
      <c r="K107" s="193"/>
      <c r="L107" s="193"/>
      <c r="M107" s="193"/>
      <c r="N107" s="193"/>
      <c r="O107" s="193"/>
      <c r="P107" s="193"/>
      <c r="Q107" s="193"/>
      <c r="R107" s="193"/>
      <c r="S107" s="193"/>
      <c r="T107" s="193"/>
      <c r="U107" s="193"/>
      <c r="V107" s="193"/>
      <c r="W107" s="193"/>
      <c r="X107" s="193"/>
      <c r="Y107" s="193"/>
      <c r="Z107" s="193"/>
      <c r="AA107" s="193"/>
    </row>
    <row r="108" spans="1:27" ht="19.5" customHeight="1">
      <c r="A108" s="193"/>
      <c r="B108" s="193"/>
      <c r="C108" s="193"/>
      <c r="D108" s="193"/>
      <c r="E108" s="193"/>
      <c r="F108" s="193"/>
      <c r="G108" s="193"/>
      <c r="H108" s="193"/>
      <c r="I108" s="193"/>
      <c r="J108" s="193"/>
      <c r="K108" s="193"/>
      <c r="L108" s="193"/>
      <c r="M108" s="193"/>
      <c r="N108" s="193"/>
      <c r="O108" s="193"/>
      <c r="P108" s="193"/>
      <c r="Q108" s="193"/>
      <c r="R108" s="193"/>
      <c r="S108" s="193"/>
      <c r="T108" s="193"/>
      <c r="U108" s="193"/>
      <c r="V108" s="193"/>
      <c r="W108" s="193"/>
      <c r="X108" s="193"/>
      <c r="Y108" s="193"/>
      <c r="Z108" s="193"/>
      <c r="AA108" s="193"/>
    </row>
    <row r="109" spans="1:27" ht="19.5" customHeight="1">
      <c r="A109" s="193"/>
      <c r="B109" s="193"/>
      <c r="C109" s="193"/>
      <c r="D109" s="193"/>
      <c r="E109" s="193"/>
      <c r="F109" s="193"/>
      <c r="G109" s="193"/>
      <c r="H109" s="193"/>
      <c r="I109" s="193"/>
      <c r="J109" s="193"/>
      <c r="K109" s="193"/>
      <c r="L109" s="193"/>
      <c r="M109" s="193"/>
      <c r="N109" s="193"/>
      <c r="O109" s="193"/>
      <c r="P109" s="193"/>
      <c r="Q109" s="193"/>
      <c r="R109" s="193"/>
      <c r="S109" s="193"/>
      <c r="T109" s="193"/>
      <c r="U109" s="193"/>
      <c r="V109" s="193"/>
      <c r="W109" s="193"/>
      <c r="X109" s="193"/>
      <c r="Y109" s="193"/>
      <c r="Z109" s="193"/>
      <c r="AA109" s="193"/>
    </row>
    <row r="110" spans="1:27" ht="19.5" customHeight="1">
      <c r="A110" s="193"/>
      <c r="B110" s="193"/>
      <c r="C110" s="193"/>
      <c r="D110" s="193"/>
      <c r="E110" s="193"/>
      <c r="F110" s="193"/>
      <c r="G110" s="193"/>
      <c r="H110" s="193"/>
      <c r="I110" s="193"/>
      <c r="J110" s="193"/>
      <c r="K110" s="193"/>
      <c r="L110" s="193"/>
      <c r="M110" s="193"/>
      <c r="N110" s="193"/>
      <c r="O110" s="193"/>
      <c r="P110" s="193"/>
      <c r="Q110" s="193"/>
      <c r="R110" s="193"/>
      <c r="S110" s="193"/>
      <c r="T110" s="193"/>
      <c r="U110" s="193"/>
      <c r="V110" s="193"/>
      <c r="W110" s="193"/>
      <c r="X110" s="193"/>
      <c r="Y110" s="193"/>
      <c r="Z110" s="193"/>
      <c r="AA110" s="193"/>
    </row>
    <row r="111" spans="1:27" ht="19.5" customHeight="1">
      <c r="A111" s="193"/>
      <c r="B111" s="193"/>
      <c r="C111" s="193"/>
      <c r="D111" s="193"/>
      <c r="E111" s="193"/>
      <c r="F111" s="193"/>
      <c r="G111" s="193"/>
      <c r="H111" s="193"/>
      <c r="I111" s="193"/>
      <c r="J111" s="193"/>
      <c r="K111" s="193"/>
      <c r="L111" s="193"/>
      <c r="M111" s="193"/>
      <c r="N111" s="193"/>
      <c r="O111" s="193"/>
      <c r="P111" s="193"/>
      <c r="Q111" s="193"/>
      <c r="R111" s="193"/>
      <c r="S111" s="193"/>
      <c r="T111" s="193"/>
      <c r="U111" s="193"/>
      <c r="V111" s="193"/>
      <c r="W111" s="193"/>
      <c r="X111" s="193"/>
      <c r="Y111" s="193"/>
      <c r="Z111" s="193"/>
      <c r="AA111" s="193"/>
    </row>
    <row r="112" spans="1:27" ht="19.5" customHeight="1">
      <c r="A112" s="193"/>
      <c r="B112" s="193"/>
      <c r="C112" s="193"/>
      <c r="D112" s="193"/>
      <c r="E112" s="193"/>
      <c r="F112" s="193"/>
      <c r="G112" s="193"/>
      <c r="H112" s="193"/>
      <c r="I112" s="193"/>
      <c r="J112" s="193"/>
      <c r="K112" s="193"/>
      <c r="L112" s="193"/>
      <c r="M112" s="193"/>
      <c r="N112" s="193"/>
      <c r="O112" s="193"/>
      <c r="P112" s="193"/>
      <c r="Q112" s="193"/>
      <c r="R112" s="193"/>
      <c r="S112" s="193"/>
      <c r="T112" s="193"/>
      <c r="U112" s="193"/>
      <c r="V112" s="193"/>
      <c r="W112" s="193"/>
      <c r="X112" s="193"/>
      <c r="Y112" s="193"/>
      <c r="Z112" s="193"/>
      <c r="AA112" s="193"/>
    </row>
    <row r="113" spans="1:27" ht="19.5" customHeight="1">
      <c r="A113" s="193"/>
      <c r="B113" s="193"/>
      <c r="C113" s="193"/>
      <c r="D113" s="193"/>
      <c r="E113" s="193"/>
      <c r="F113" s="193"/>
      <c r="G113" s="193"/>
      <c r="H113" s="193"/>
      <c r="I113" s="193"/>
      <c r="J113" s="193"/>
      <c r="K113" s="193"/>
      <c r="L113" s="193"/>
      <c r="M113" s="193"/>
      <c r="N113" s="193"/>
      <c r="O113" s="193"/>
      <c r="P113" s="193"/>
      <c r="Q113" s="193"/>
      <c r="R113" s="193"/>
      <c r="S113" s="193"/>
      <c r="T113" s="193"/>
      <c r="U113" s="193"/>
      <c r="V113" s="193"/>
      <c r="W113" s="193"/>
      <c r="X113" s="193"/>
      <c r="Y113" s="193"/>
      <c r="Z113" s="193"/>
      <c r="AA113" s="193"/>
    </row>
    <row r="114" spans="1:27" ht="19.5" customHeight="1">
      <c r="A114" s="193"/>
      <c r="B114" s="193"/>
      <c r="C114" s="193"/>
      <c r="D114" s="193"/>
      <c r="E114" s="193"/>
      <c r="F114" s="193"/>
      <c r="G114" s="193"/>
      <c r="H114" s="193"/>
      <c r="I114" s="193"/>
      <c r="J114" s="193"/>
      <c r="K114" s="193"/>
      <c r="L114" s="193"/>
      <c r="M114" s="193"/>
      <c r="N114" s="193"/>
      <c r="O114" s="193"/>
      <c r="P114" s="193"/>
      <c r="Q114" s="193"/>
      <c r="R114" s="193"/>
      <c r="S114" s="193"/>
      <c r="T114" s="193"/>
      <c r="U114" s="193"/>
      <c r="V114" s="193"/>
      <c r="W114" s="193"/>
      <c r="X114" s="193"/>
      <c r="Y114" s="193"/>
      <c r="Z114" s="193"/>
      <c r="AA114" s="193"/>
    </row>
    <row r="115" spans="1:27" ht="19.5" customHeight="1">
      <c r="A115" s="193"/>
      <c r="B115" s="193"/>
      <c r="C115" s="193"/>
      <c r="D115" s="193"/>
      <c r="E115" s="193"/>
      <c r="F115" s="193"/>
      <c r="G115" s="193"/>
      <c r="H115" s="193"/>
      <c r="I115" s="193"/>
      <c r="J115" s="193"/>
      <c r="K115" s="193"/>
      <c r="L115" s="193"/>
      <c r="M115" s="193"/>
      <c r="N115" s="193"/>
      <c r="O115" s="193"/>
      <c r="P115" s="193"/>
      <c r="Q115" s="193"/>
      <c r="R115" s="193"/>
      <c r="S115" s="193"/>
      <c r="T115" s="193"/>
      <c r="U115" s="193"/>
      <c r="V115" s="193"/>
      <c r="W115" s="193"/>
      <c r="X115" s="193"/>
      <c r="Y115" s="193"/>
      <c r="Z115" s="193"/>
      <c r="AA115" s="193"/>
    </row>
    <row r="116" spans="1:27" ht="19.5" customHeight="1">
      <c r="A116" s="193"/>
      <c r="B116" s="193"/>
      <c r="C116" s="193"/>
      <c r="D116" s="193"/>
      <c r="E116" s="193"/>
      <c r="F116" s="193"/>
      <c r="G116" s="193"/>
      <c r="H116" s="193"/>
      <c r="I116" s="193"/>
      <c r="J116" s="193"/>
      <c r="K116" s="193"/>
      <c r="L116" s="193"/>
      <c r="M116" s="193"/>
      <c r="N116" s="193"/>
      <c r="O116" s="193"/>
      <c r="P116" s="193"/>
      <c r="Q116" s="193"/>
      <c r="R116" s="193"/>
      <c r="S116" s="193"/>
      <c r="T116" s="193"/>
      <c r="U116" s="193"/>
      <c r="V116" s="193"/>
      <c r="W116" s="193"/>
      <c r="X116" s="193"/>
      <c r="Y116" s="193"/>
      <c r="Z116" s="193"/>
      <c r="AA116" s="193"/>
    </row>
    <row r="117" spans="1:27" ht="19.5" customHeight="1">
      <c r="A117" s="193"/>
      <c r="B117" s="193"/>
      <c r="C117" s="193"/>
      <c r="D117" s="193"/>
      <c r="E117" s="193"/>
      <c r="F117" s="193"/>
      <c r="G117" s="193"/>
      <c r="H117" s="193"/>
      <c r="I117" s="193"/>
      <c r="J117" s="193"/>
      <c r="K117" s="193"/>
      <c r="L117" s="193"/>
      <c r="M117" s="193"/>
      <c r="N117" s="193"/>
      <c r="O117" s="193"/>
      <c r="P117" s="193"/>
      <c r="Q117" s="193"/>
      <c r="R117" s="193"/>
      <c r="S117" s="193"/>
      <c r="T117" s="193"/>
      <c r="U117" s="193"/>
      <c r="V117" s="193"/>
      <c r="W117" s="193"/>
      <c r="X117" s="193"/>
      <c r="Y117" s="193"/>
      <c r="Z117" s="193"/>
      <c r="AA117" s="193"/>
    </row>
    <row r="118" spans="1:27" ht="19.5" customHeight="1">
      <c r="A118" s="193"/>
      <c r="B118" s="193"/>
      <c r="C118" s="193"/>
      <c r="D118" s="193"/>
      <c r="E118" s="193"/>
      <c r="F118" s="193"/>
      <c r="G118" s="193"/>
      <c r="H118" s="193"/>
      <c r="I118" s="193"/>
      <c r="J118" s="193"/>
      <c r="K118" s="193"/>
      <c r="L118" s="193"/>
      <c r="M118" s="193"/>
      <c r="N118" s="193"/>
      <c r="O118" s="193"/>
      <c r="P118" s="193"/>
      <c r="Q118" s="193"/>
      <c r="R118" s="193"/>
      <c r="S118" s="193"/>
      <c r="T118" s="193"/>
      <c r="U118" s="193"/>
      <c r="V118" s="193"/>
      <c r="W118" s="193"/>
      <c r="X118" s="193"/>
      <c r="Y118" s="193"/>
      <c r="Z118" s="193"/>
      <c r="AA118" s="193"/>
    </row>
    <row r="119" spans="1:27" ht="19.5" customHeight="1">
      <c r="A119" s="193"/>
      <c r="B119" s="193"/>
      <c r="C119" s="193"/>
      <c r="D119" s="193"/>
      <c r="E119" s="193"/>
      <c r="F119" s="193"/>
      <c r="G119" s="193"/>
      <c r="H119" s="193"/>
      <c r="I119" s="193"/>
      <c r="J119" s="193"/>
      <c r="K119" s="193"/>
      <c r="L119" s="193"/>
      <c r="M119" s="193"/>
      <c r="N119" s="193"/>
      <c r="O119" s="193"/>
      <c r="P119" s="193"/>
      <c r="Q119" s="193"/>
      <c r="R119" s="193"/>
      <c r="S119" s="193"/>
      <c r="T119" s="193"/>
      <c r="U119" s="193"/>
      <c r="V119" s="193"/>
      <c r="W119" s="193"/>
      <c r="X119" s="193"/>
      <c r="Y119" s="193"/>
      <c r="Z119" s="193"/>
      <c r="AA119" s="193"/>
    </row>
    <row r="120" spans="1:27" ht="19.5" customHeight="1">
      <c r="A120" s="193"/>
      <c r="B120" s="193"/>
      <c r="C120" s="193"/>
      <c r="D120" s="193"/>
      <c r="E120" s="193"/>
      <c r="F120" s="193"/>
      <c r="G120" s="193"/>
      <c r="H120" s="193"/>
      <c r="I120" s="193"/>
      <c r="J120" s="193"/>
      <c r="K120" s="193"/>
      <c r="L120" s="193"/>
      <c r="M120" s="193"/>
      <c r="N120" s="193"/>
      <c r="O120" s="193"/>
      <c r="P120" s="193"/>
      <c r="Q120" s="193"/>
      <c r="R120" s="193"/>
      <c r="S120" s="193"/>
      <c r="T120" s="193"/>
      <c r="U120" s="193"/>
      <c r="V120" s="193"/>
      <c r="W120" s="193"/>
      <c r="X120" s="193"/>
      <c r="Y120" s="193"/>
      <c r="Z120" s="193"/>
      <c r="AA120" s="193"/>
    </row>
    <row r="121" spans="1:27" ht="19.5" customHeight="1">
      <c r="A121" s="193"/>
      <c r="B121" s="193"/>
      <c r="C121" s="193"/>
      <c r="D121" s="193"/>
      <c r="E121" s="193"/>
      <c r="F121" s="193"/>
      <c r="G121" s="193"/>
      <c r="H121" s="193"/>
      <c r="I121" s="193"/>
      <c r="J121" s="193"/>
      <c r="K121" s="193"/>
      <c r="L121" s="193"/>
      <c r="M121" s="193"/>
      <c r="N121" s="193"/>
      <c r="O121" s="193"/>
      <c r="P121" s="193"/>
      <c r="Q121" s="193"/>
      <c r="R121" s="193"/>
      <c r="S121" s="193"/>
      <c r="T121" s="193"/>
      <c r="U121" s="193"/>
      <c r="V121" s="193"/>
      <c r="W121" s="193"/>
      <c r="X121" s="193"/>
      <c r="Y121" s="193"/>
      <c r="Z121" s="193"/>
      <c r="AA121" s="193"/>
    </row>
    <row r="122" spans="1:27" ht="19.5" customHeight="1">
      <c r="A122" s="193"/>
      <c r="B122" s="193"/>
      <c r="C122" s="193"/>
      <c r="D122" s="193"/>
      <c r="E122" s="193"/>
      <c r="F122" s="193"/>
      <c r="G122" s="193"/>
      <c r="H122" s="193"/>
      <c r="I122" s="193"/>
      <c r="J122" s="193"/>
      <c r="K122" s="193"/>
      <c r="L122" s="193"/>
      <c r="M122" s="193"/>
      <c r="N122" s="193"/>
      <c r="O122" s="193"/>
      <c r="P122" s="193"/>
      <c r="Q122" s="193"/>
      <c r="R122" s="193"/>
      <c r="S122" s="193"/>
      <c r="T122" s="193"/>
      <c r="U122" s="193"/>
      <c r="V122" s="193"/>
      <c r="W122" s="193"/>
      <c r="X122" s="193"/>
      <c r="Y122" s="193"/>
      <c r="Z122" s="193"/>
      <c r="AA122" s="193"/>
    </row>
    <row r="123" spans="1:27" ht="19.5" customHeight="1">
      <c r="A123" s="193"/>
      <c r="B123" s="193"/>
      <c r="C123" s="193"/>
      <c r="D123" s="193"/>
      <c r="E123" s="193"/>
      <c r="F123" s="193"/>
      <c r="G123" s="193"/>
      <c r="H123" s="193"/>
      <c r="I123" s="193"/>
      <c r="J123" s="193"/>
      <c r="K123" s="193"/>
      <c r="L123" s="193"/>
      <c r="M123" s="193"/>
      <c r="N123" s="193"/>
      <c r="O123" s="193"/>
      <c r="P123" s="193"/>
      <c r="Q123" s="193"/>
      <c r="R123" s="193"/>
      <c r="S123" s="193"/>
      <c r="T123" s="193"/>
      <c r="U123" s="193"/>
      <c r="V123" s="193"/>
      <c r="W123" s="193"/>
      <c r="X123" s="193"/>
      <c r="Y123" s="193"/>
      <c r="Z123" s="193"/>
      <c r="AA123" s="193"/>
    </row>
    <row r="124" spans="1:27" ht="19.5" customHeight="1">
      <c r="A124" s="193"/>
      <c r="B124" s="193"/>
      <c r="C124" s="193"/>
      <c r="D124" s="193"/>
      <c r="E124" s="193"/>
      <c r="F124" s="193"/>
      <c r="G124" s="193"/>
      <c r="H124" s="193"/>
      <c r="I124" s="193"/>
      <c r="J124" s="193"/>
      <c r="K124" s="193"/>
      <c r="L124" s="193"/>
      <c r="M124" s="193"/>
      <c r="N124" s="193"/>
      <c r="O124" s="193"/>
      <c r="P124" s="193"/>
      <c r="Q124" s="193"/>
      <c r="R124" s="193"/>
      <c r="S124" s="193"/>
      <c r="T124" s="193"/>
      <c r="U124" s="193"/>
      <c r="V124" s="193"/>
      <c r="W124" s="193"/>
      <c r="X124" s="193"/>
      <c r="Y124" s="193"/>
      <c r="Z124" s="193"/>
      <c r="AA124" s="193"/>
    </row>
    <row r="125" spans="1:27" ht="19.5" customHeight="1">
      <c r="A125" s="193"/>
      <c r="B125" s="193"/>
      <c r="C125" s="193"/>
      <c r="D125" s="193"/>
      <c r="E125" s="193"/>
      <c r="F125" s="193"/>
      <c r="G125" s="193"/>
      <c r="H125" s="193"/>
      <c r="I125" s="193"/>
      <c r="J125" s="193"/>
      <c r="K125" s="193"/>
      <c r="L125" s="193"/>
      <c r="M125" s="193"/>
      <c r="N125" s="193"/>
      <c r="O125" s="193"/>
      <c r="P125" s="193"/>
      <c r="Q125" s="193"/>
      <c r="R125" s="193"/>
      <c r="S125" s="193"/>
      <c r="T125" s="193"/>
      <c r="U125" s="193"/>
      <c r="V125" s="193"/>
      <c r="W125" s="193"/>
      <c r="X125" s="193"/>
      <c r="Y125" s="193"/>
      <c r="Z125" s="193"/>
      <c r="AA125" s="193"/>
    </row>
    <row r="126" spans="1:27" ht="19.5" customHeight="1">
      <c r="A126" s="193"/>
      <c r="B126" s="193"/>
      <c r="C126" s="193"/>
      <c r="D126" s="193"/>
      <c r="E126" s="193"/>
      <c r="F126" s="193"/>
      <c r="G126" s="193"/>
      <c r="H126" s="193"/>
      <c r="I126" s="193"/>
      <c r="J126" s="193"/>
      <c r="K126" s="193"/>
      <c r="L126" s="193"/>
      <c r="M126" s="193"/>
      <c r="N126" s="193"/>
      <c r="O126" s="193"/>
      <c r="P126" s="193"/>
      <c r="Q126" s="193"/>
      <c r="R126" s="193"/>
      <c r="S126" s="193"/>
      <c r="T126" s="193"/>
      <c r="U126" s="193"/>
      <c r="V126" s="193"/>
      <c r="W126" s="193"/>
      <c r="X126" s="193"/>
      <c r="Y126" s="193"/>
      <c r="Z126" s="193"/>
      <c r="AA126" s="193"/>
    </row>
    <row r="127" spans="1:27" ht="19.5" customHeight="1">
      <c r="A127" s="193"/>
      <c r="B127" s="193"/>
      <c r="C127" s="193"/>
      <c r="D127" s="193"/>
      <c r="E127" s="193"/>
      <c r="F127" s="193"/>
      <c r="G127" s="193"/>
      <c r="H127" s="193"/>
      <c r="I127" s="193"/>
      <c r="J127" s="193"/>
      <c r="K127" s="193"/>
      <c r="L127" s="193"/>
      <c r="M127" s="193"/>
      <c r="N127" s="193"/>
      <c r="O127" s="193"/>
      <c r="P127" s="193"/>
      <c r="Q127" s="193"/>
      <c r="R127" s="193"/>
      <c r="S127" s="193"/>
      <c r="T127" s="193"/>
      <c r="U127" s="193"/>
      <c r="V127" s="193"/>
      <c r="W127" s="193"/>
      <c r="X127" s="193"/>
      <c r="Y127" s="193"/>
      <c r="Z127" s="193"/>
      <c r="AA127" s="193"/>
    </row>
    <row r="128" spans="1:27" ht="19.5" customHeight="1">
      <c r="A128" s="193"/>
      <c r="B128" s="193"/>
      <c r="C128" s="193"/>
      <c r="D128" s="193"/>
      <c r="E128" s="193"/>
      <c r="F128" s="193"/>
      <c r="G128" s="193"/>
      <c r="H128" s="193"/>
      <c r="I128" s="193"/>
      <c r="J128" s="193"/>
      <c r="K128" s="193"/>
      <c r="L128" s="193"/>
      <c r="M128" s="193"/>
      <c r="N128" s="193"/>
      <c r="O128" s="193"/>
      <c r="P128" s="193"/>
      <c r="Q128" s="193"/>
      <c r="R128" s="193"/>
      <c r="S128" s="193"/>
      <c r="T128" s="193"/>
      <c r="U128" s="193"/>
      <c r="V128" s="193"/>
      <c r="W128" s="193"/>
      <c r="X128" s="193"/>
      <c r="Y128" s="193"/>
      <c r="Z128" s="193"/>
      <c r="AA128" s="193"/>
    </row>
    <row r="129" spans="1:27" ht="19.5" customHeight="1">
      <c r="A129" s="193"/>
      <c r="B129" s="193"/>
      <c r="C129" s="193"/>
      <c r="D129" s="193"/>
      <c r="E129" s="193"/>
      <c r="F129" s="193"/>
      <c r="G129" s="193"/>
      <c r="H129" s="193"/>
      <c r="I129" s="193"/>
      <c r="J129" s="193"/>
      <c r="K129" s="193"/>
      <c r="L129" s="193"/>
      <c r="M129" s="193"/>
      <c r="N129" s="193"/>
      <c r="O129" s="193"/>
      <c r="P129" s="193"/>
      <c r="Q129" s="193"/>
      <c r="R129" s="193"/>
      <c r="S129" s="193"/>
      <c r="T129" s="193"/>
      <c r="U129" s="193"/>
      <c r="V129" s="193"/>
      <c r="W129" s="193"/>
      <c r="X129" s="193"/>
      <c r="Y129" s="193"/>
      <c r="Z129" s="193"/>
      <c r="AA129" s="193"/>
    </row>
    <row r="130" spans="1:27" ht="19.5" customHeight="1">
      <c r="A130" s="193"/>
      <c r="B130" s="193"/>
      <c r="C130" s="193"/>
      <c r="D130" s="193"/>
      <c r="E130" s="193"/>
      <c r="F130" s="193"/>
      <c r="G130" s="193"/>
      <c r="H130" s="193"/>
      <c r="I130" s="193"/>
      <c r="J130" s="193"/>
      <c r="K130" s="193"/>
      <c r="L130" s="193"/>
      <c r="M130" s="193"/>
      <c r="N130" s="193"/>
      <c r="O130" s="193"/>
      <c r="P130" s="193"/>
      <c r="Q130" s="193"/>
      <c r="R130" s="193"/>
      <c r="S130" s="193"/>
      <c r="T130" s="193"/>
      <c r="U130" s="193"/>
      <c r="V130" s="193"/>
      <c r="W130" s="193"/>
      <c r="X130" s="193"/>
      <c r="Y130" s="193"/>
      <c r="Z130" s="193"/>
      <c r="AA130" s="193"/>
    </row>
    <row r="131" spans="1:27" ht="19.5" customHeight="1">
      <c r="A131" s="193"/>
      <c r="B131" s="193"/>
      <c r="C131" s="193"/>
      <c r="D131" s="193"/>
      <c r="E131" s="193"/>
      <c r="F131" s="193"/>
      <c r="G131" s="193"/>
      <c r="H131" s="193"/>
      <c r="I131" s="193"/>
      <c r="J131" s="193"/>
      <c r="K131" s="193"/>
      <c r="L131" s="193"/>
      <c r="M131" s="193"/>
      <c r="N131" s="193"/>
      <c r="O131" s="193"/>
      <c r="P131" s="193"/>
      <c r="Q131" s="193"/>
      <c r="R131" s="193"/>
      <c r="S131" s="193"/>
      <c r="T131" s="193"/>
      <c r="U131" s="193"/>
      <c r="V131" s="193"/>
      <c r="W131" s="193"/>
      <c r="X131" s="193"/>
      <c r="Y131" s="193"/>
      <c r="Z131" s="193"/>
      <c r="AA131" s="193"/>
    </row>
    <row r="132" spans="1:27" ht="19.5" customHeight="1">
      <c r="A132" s="193"/>
      <c r="B132" s="193"/>
      <c r="C132" s="193"/>
      <c r="D132" s="193"/>
      <c r="E132" s="193"/>
      <c r="F132" s="193"/>
      <c r="G132" s="193"/>
      <c r="H132" s="193"/>
      <c r="I132" s="193"/>
      <c r="J132" s="193"/>
      <c r="K132" s="193"/>
      <c r="L132" s="193"/>
      <c r="M132" s="193"/>
      <c r="N132" s="193"/>
      <c r="O132" s="193"/>
      <c r="P132" s="193"/>
      <c r="Q132" s="193"/>
      <c r="R132" s="193"/>
      <c r="S132" s="193"/>
      <c r="T132" s="193"/>
      <c r="U132" s="193"/>
      <c r="V132" s="193"/>
      <c r="W132" s="193"/>
      <c r="X132" s="193"/>
      <c r="Y132" s="193"/>
      <c r="Z132" s="193"/>
      <c r="AA132" s="193"/>
    </row>
    <row r="133" spans="1:27" ht="19.5" customHeight="1">
      <c r="A133" s="193"/>
      <c r="B133" s="193"/>
      <c r="C133" s="193"/>
      <c r="D133" s="193"/>
      <c r="E133" s="193"/>
      <c r="F133" s="193"/>
      <c r="G133" s="193"/>
      <c r="H133" s="193"/>
      <c r="I133" s="193"/>
      <c r="J133" s="193"/>
      <c r="K133" s="193"/>
      <c r="L133" s="193"/>
      <c r="M133" s="193"/>
      <c r="N133" s="193"/>
      <c r="O133" s="193"/>
      <c r="P133" s="193"/>
      <c r="Q133" s="193"/>
      <c r="R133" s="193"/>
      <c r="S133" s="193"/>
      <c r="T133" s="193"/>
      <c r="U133" s="193"/>
      <c r="V133" s="193"/>
      <c r="W133" s="193"/>
      <c r="X133" s="193"/>
      <c r="Y133" s="193"/>
      <c r="Z133" s="193"/>
      <c r="AA133" s="193"/>
    </row>
    <row r="134" spans="1:27" ht="19.5" customHeight="1">
      <c r="A134" s="193"/>
      <c r="B134" s="193"/>
      <c r="C134" s="193"/>
      <c r="D134" s="193"/>
      <c r="E134" s="193"/>
      <c r="F134" s="193"/>
      <c r="G134" s="193"/>
      <c r="H134" s="193"/>
      <c r="I134" s="193"/>
      <c r="J134" s="193"/>
      <c r="K134" s="193"/>
      <c r="L134" s="193"/>
      <c r="M134" s="193"/>
      <c r="N134" s="193"/>
      <c r="O134" s="193"/>
      <c r="P134" s="193"/>
      <c r="Q134" s="193"/>
      <c r="R134" s="193"/>
      <c r="S134" s="193"/>
      <c r="T134" s="193"/>
      <c r="U134" s="193"/>
      <c r="V134" s="193"/>
      <c r="W134" s="193"/>
      <c r="X134" s="193"/>
      <c r="Y134" s="193"/>
      <c r="Z134" s="193"/>
      <c r="AA134" s="193"/>
    </row>
    <row r="135" spans="1:27" ht="19.5" customHeight="1">
      <c r="A135" s="193"/>
      <c r="B135" s="193"/>
      <c r="C135" s="193"/>
      <c r="D135" s="193"/>
      <c r="E135" s="193"/>
      <c r="F135" s="193"/>
      <c r="G135" s="193"/>
      <c r="H135" s="193"/>
      <c r="I135" s="193"/>
      <c r="J135" s="193"/>
      <c r="K135" s="193"/>
      <c r="L135" s="193"/>
      <c r="M135" s="193"/>
      <c r="N135" s="193"/>
      <c r="O135" s="193"/>
      <c r="P135" s="193"/>
      <c r="Q135" s="193"/>
      <c r="R135" s="193"/>
      <c r="S135" s="193"/>
      <c r="T135" s="193"/>
      <c r="U135" s="193"/>
      <c r="V135" s="193"/>
      <c r="W135" s="193"/>
      <c r="X135" s="193"/>
      <c r="Y135" s="193"/>
      <c r="Z135" s="193"/>
      <c r="AA135" s="193"/>
    </row>
    <row r="136" spans="1:27" ht="19.5" customHeight="1">
      <c r="A136" s="193"/>
      <c r="B136" s="193"/>
      <c r="C136" s="193"/>
      <c r="D136" s="193"/>
      <c r="E136" s="193"/>
      <c r="F136" s="193"/>
      <c r="G136" s="193"/>
      <c r="H136" s="193"/>
      <c r="I136" s="193"/>
      <c r="J136" s="193"/>
      <c r="K136" s="193"/>
      <c r="L136" s="193"/>
      <c r="M136" s="193"/>
      <c r="N136" s="193"/>
      <c r="O136" s="193"/>
      <c r="P136" s="193"/>
      <c r="Q136" s="193"/>
      <c r="R136" s="193"/>
      <c r="S136" s="193"/>
      <c r="T136" s="193"/>
      <c r="U136" s="193"/>
      <c r="V136" s="193"/>
      <c r="W136" s="193"/>
      <c r="X136" s="193"/>
      <c r="Y136" s="193"/>
      <c r="Z136" s="193"/>
      <c r="AA136" s="193"/>
    </row>
    <row r="137" spans="1:27" ht="19.5" customHeight="1">
      <c r="A137" s="193"/>
      <c r="B137" s="193"/>
      <c r="C137" s="193"/>
      <c r="D137" s="193"/>
      <c r="E137" s="193"/>
      <c r="F137" s="193"/>
      <c r="G137" s="193"/>
      <c r="H137" s="193"/>
      <c r="I137" s="193"/>
      <c r="J137" s="193"/>
      <c r="K137" s="193"/>
      <c r="L137" s="193"/>
      <c r="M137" s="193"/>
      <c r="N137" s="193"/>
      <c r="O137" s="193"/>
      <c r="P137" s="193"/>
      <c r="Q137" s="193"/>
      <c r="R137" s="193"/>
      <c r="S137" s="193"/>
      <c r="T137" s="193"/>
      <c r="U137" s="193"/>
      <c r="V137" s="193"/>
      <c r="W137" s="193"/>
      <c r="X137" s="193"/>
      <c r="Y137" s="193"/>
      <c r="Z137" s="193"/>
      <c r="AA137" s="193"/>
    </row>
    <row r="138" spans="1:27" ht="19.5" customHeight="1">
      <c r="A138" s="193"/>
      <c r="B138" s="193"/>
      <c r="C138" s="193"/>
      <c r="D138" s="193"/>
      <c r="E138" s="193"/>
      <c r="F138" s="193"/>
      <c r="G138" s="193"/>
      <c r="H138" s="193"/>
      <c r="I138" s="193"/>
      <c r="J138" s="193"/>
      <c r="K138" s="193"/>
      <c r="L138" s="193"/>
      <c r="M138" s="193"/>
      <c r="N138" s="193"/>
      <c r="O138" s="193"/>
      <c r="P138" s="193"/>
      <c r="Q138" s="193"/>
      <c r="R138" s="193"/>
      <c r="S138" s="193"/>
      <c r="T138" s="193"/>
      <c r="U138" s="193"/>
      <c r="V138" s="193"/>
      <c r="W138" s="193"/>
      <c r="X138" s="193"/>
      <c r="Y138" s="193"/>
      <c r="Z138" s="193"/>
      <c r="AA138" s="193"/>
    </row>
    <row r="139" spans="1:27" ht="19.5" customHeight="1">
      <c r="A139" s="193"/>
      <c r="B139" s="193"/>
      <c r="C139" s="193"/>
      <c r="D139" s="193"/>
      <c r="E139" s="193"/>
      <c r="F139" s="193"/>
      <c r="G139" s="193"/>
      <c r="H139" s="193"/>
      <c r="I139" s="193"/>
      <c r="J139" s="193"/>
      <c r="K139" s="193"/>
      <c r="L139" s="193"/>
      <c r="M139" s="193"/>
      <c r="N139" s="193"/>
      <c r="O139" s="193"/>
      <c r="P139" s="193"/>
      <c r="Q139" s="193"/>
      <c r="R139" s="193"/>
      <c r="S139" s="193"/>
      <c r="T139" s="193"/>
      <c r="U139" s="193"/>
      <c r="V139" s="193"/>
      <c r="W139" s="193"/>
      <c r="X139" s="193"/>
      <c r="Y139" s="193"/>
      <c r="Z139" s="193"/>
      <c r="AA139" s="193"/>
    </row>
    <row r="140" spans="1:27" ht="19.5" customHeight="1">
      <c r="A140" s="193"/>
      <c r="B140" s="193"/>
      <c r="C140" s="193"/>
      <c r="D140" s="193"/>
      <c r="E140" s="193"/>
      <c r="F140" s="193"/>
      <c r="G140" s="193"/>
      <c r="H140" s="193"/>
      <c r="I140" s="193"/>
      <c r="J140" s="193"/>
      <c r="K140" s="193"/>
      <c r="L140" s="193"/>
      <c r="M140" s="193"/>
      <c r="N140" s="193"/>
      <c r="O140" s="193"/>
      <c r="P140" s="193"/>
      <c r="Q140" s="193"/>
      <c r="R140" s="193"/>
      <c r="S140" s="193"/>
      <c r="T140" s="193"/>
      <c r="U140" s="193"/>
      <c r="V140" s="193"/>
      <c r="W140" s="193"/>
      <c r="X140" s="193"/>
      <c r="Y140" s="193"/>
      <c r="Z140" s="193"/>
      <c r="AA140" s="193"/>
    </row>
    <row r="141" spans="1:27" ht="19.5" customHeight="1">
      <c r="A141" s="193"/>
      <c r="B141" s="193"/>
      <c r="C141" s="193"/>
      <c r="D141" s="193"/>
      <c r="E141" s="193"/>
      <c r="F141" s="193"/>
      <c r="G141" s="193"/>
      <c r="H141" s="193"/>
      <c r="I141" s="193"/>
      <c r="J141" s="193"/>
      <c r="K141" s="193"/>
      <c r="L141" s="193"/>
      <c r="M141" s="193"/>
      <c r="N141" s="193"/>
      <c r="O141" s="193"/>
      <c r="P141" s="193"/>
      <c r="Q141" s="193"/>
      <c r="R141" s="193"/>
      <c r="S141" s="193"/>
      <c r="T141" s="193"/>
      <c r="U141" s="193"/>
      <c r="V141" s="193"/>
      <c r="W141" s="193"/>
      <c r="X141" s="193"/>
      <c r="Y141" s="193"/>
      <c r="Z141" s="193"/>
      <c r="AA141" s="193"/>
    </row>
    <row r="142" spans="1:27" ht="19.5" customHeight="1">
      <c r="A142" s="193"/>
      <c r="B142" s="193"/>
      <c r="C142" s="193"/>
      <c r="D142" s="193"/>
      <c r="E142" s="193"/>
      <c r="F142" s="193"/>
      <c r="G142" s="193"/>
      <c r="H142" s="193"/>
      <c r="I142" s="193"/>
      <c r="J142" s="193"/>
      <c r="K142" s="193"/>
      <c r="L142" s="193"/>
      <c r="M142" s="193"/>
      <c r="N142" s="193"/>
      <c r="O142" s="193"/>
      <c r="P142" s="193"/>
      <c r="Q142" s="193"/>
      <c r="R142" s="193"/>
      <c r="S142" s="193"/>
      <c r="T142" s="193"/>
      <c r="U142" s="193"/>
      <c r="V142" s="193"/>
      <c r="W142" s="193"/>
      <c r="X142" s="193"/>
      <c r="Y142" s="193"/>
      <c r="Z142" s="193"/>
      <c r="AA142" s="193"/>
    </row>
    <row r="143" spans="1:27" ht="19.5" customHeight="1">
      <c r="A143" s="193"/>
      <c r="B143" s="193"/>
      <c r="C143" s="193"/>
      <c r="D143" s="193"/>
      <c r="E143" s="193"/>
      <c r="F143" s="193"/>
      <c r="G143" s="193"/>
      <c r="H143" s="193"/>
      <c r="I143" s="193"/>
      <c r="J143" s="193"/>
      <c r="K143" s="193"/>
      <c r="L143" s="193"/>
      <c r="M143" s="193"/>
      <c r="N143" s="193"/>
      <c r="O143" s="193"/>
      <c r="P143" s="193"/>
      <c r="Q143" s="193"/>
      <c r="R143" s="193"/>
      <c r="S143" s="193"/>
      <c r="T143" s="193"/>
      <c r="U143" s="193"/>
      <c r="V143" s="193"/>
      <c r="W143" s="193"/>
      <c r="X143" s="193"/>
      <c r="Y143" s="193"/>
      <c r="Z143" s="193"/>
      <c r="AA143" s="193"/>
    </row>
    <row r="144" spans="1:27" ht="19.5" customHeight="1">
      <c r="A144" s="193"/>
      <c r="B144" s="193"/>
      <c r="C144" s="193"/>
      <c r="D144" s="193"/>
      <c r="E144" s="193"/>
      <c r="F144" s="193"/>
      <c r="G144" s="193"/>
      <c r="H144" s="193"/>
      <c r="I144" s="193"/>
      <c r="J144" s="193"/>
      <c r="K144" s="193"/>
      <c r="L144" s="193"/>
      <c r="M144" s="193"/>
      <c r="N144" s="193"/>
      <c r="O144" s="193"/>
      <c r="P144" s="193"/>
      <c r="Q144" s="193"/>
      <c r="R144" s="193"/>
      <c r="S144" s="193"/>
      <c r="T144" s="193"/>
      <c r="U144" s="193"/>
      <c r="V144" s="193"/>
      <c r="W144" s="193"/>
      <c r="X144" s="193"/>
      <c r="Y144" s="193"/>
      <c r="Z144" s="193"/>
      <c r="AA144" s="193"/>
    </row>
    <row r="145" spans="1:27" ht="19.5" customHeight="1">
      <c r="A145" s="193"/>
      <c r="B145" s="193"/>
      <c r="C145" s="193"/>
      <c r="D145" s="193"/>
      <c r="E145" s="193"/>
      <c r="F145" s="193"/>
      <c r="G145" s="193"/>
      <c r="H145" s="193"/>
      <c r="I145" s="193"/>
      <c r="J145" s="193"/>
      <c r="K145" s="193"/>
      <c r="L145" s="193"/>
      <c r="M145" s="193"/>
      <c r="N145" s="193"/>
      <c r="O145" s="193"/>
      <c r="P145" s="193"/>
      <c r="Q145" s="193"/>
      <c r="R145" s="193"/>
      <c r="S145" s="193"/>
      <c r="T145" s="193"/>
      <c r="U145" s="193"/>
      <c r="V145" s="193"/>
      <c r="W145" s="193"/>
      <c r="X145" s="193"/>
      <c r="Y145" s="193"/>
      <c r="Z145" s="193"/>
      <c r="AA145" s="193"/>
    </row>
    <row r="146" spans="1:27" ht="19.5" customHeight="1">
      <c r="A146" s="193"/>
      <c r="B146" s="193"/>
      <c r="C146" s="193"/>
      <c r="D146" s="193"/>
      <c r="E146" s="193"/>
      <c r="F146" s="193"/>
      <c r="G146" s="193"/>
      <c r="H146" s="193"/>
      <c r="I146" s="193"/>
      <c r="J146" s="193"/>
      <c r="K146" s="193"/>
      <c r="L146" s="193"/>
      <c r="M146" s="193"/>
      <c r="N146" s="193"/>
      <c r="O146" s="193"/>
      <c r="P146" s="193"/>
      <c r="Q146" s="193"/>
      <c r="R146" s="193"/>
      <c r="S146" s="193"/>
      <c r="T146" s="193"/>
      <c r="U146" s="193"/>
      <c r="V146" s="193"/>
      <c r="W146" s="193"/>
      <c r="X146" s="193"/>
      <c r="Y146" s="193"/>
      <c r="Z146" s="193"/>
      <c r="AA146" s="193"/>
    </row>
    <row r="147" spans="1:27" ht="19.5" customHeight="1">
      <c r="A147" s="193"/>
      <c r="B147" s="193"/>
      <c r="C147" s="193"/>
      <c r="D147" s="193"/>
      <c r="E147" s="193"/>
      <c r="F147" s="193"/>
      <c r="G147" s="193"/>
      <c r="H147" s="193"/>
      <c r="I147" s="193"/>
      <c r="J147" s="193"/>
      <c r="K147" s="193"/>
      <c r="L147" s="193"/>
      <c r="M147" s="193"/>
      <c r="N147" s="193"/>
      <c r="O147" s="193"/>
      <c r="P147" s="193"/>
      <c r="Q147" s="193"/>
      <c r="R147" s="193"/>
      <c r="S147" s="193"/>
      <c r="T147" s="193"/>
      <c r="U147" s="193"/>
      <c r="V147" s="193"/>
      <c r="W147" s="193"/>
      <c r="X147" s="193"/>
      <c r="Y147" s="193"/>
      <c r="Z147" s="193"/>
      <c r="AA147" s="193"/>
    </row>
    <row r="148" spans="1:27" ht="19.5" customHeight="1">
      <c r="A148" s="193"/>
      <c r="B148" s="193"/>
      <c r="C148" s="193"/>
      <c r="D148" s="193"/>
      <c r="E148" s="193"/>
      <c r="F148" s="193"/>
      <c r="G148" s="193"/>
      <c r="H148" s="193"/>
      <c r="I148" s="193"/>
      <c r="J148" s="193"/>
      <c r="K148" s="193"/>
      <c r="L148" s="193"/>
      <c r="M148" s="193"/>
      <c r="N148" s="193"/>
      <c r="O148" s="193"/>
      <c r="P148" s="193"/>
      <c r="Q148" s="193"/>
      <c r="R148" s="193"/>
      <c r="S148" s="193"/>
      <c r="T148" s="193"/>
      <c r="U148" s="193"/>
      <c r="V148" s="193"/>
      <c r="W148" s="193"/>
      <c r="X148" s="193"/>
      <c r="Y148" s="193"/>
      <c r="Z148" s="193"/>
      <c r="AA148" s="193"/>
    </row>
    <row r="149" spans="1:27" ht="19.5" customHeight="1">
      <c r="A149" s="193"/>
      <c r="B149" s="193"/>
      <c r="C149" s="193"/>
      <c r="D149" s="193"/>
      <c r="E149" s="193"/>
      <c r="F149" s="193"/>
      <c r="G149" s="193"/>
      <c r="H149" s="193"/>
      <c r="I149" s="193"/>
      <c r="J149" s="193"/>
      <c r="K149" s="193"/>
      <c r="L149" s="193"/>
      <c r="M149" s="193"/>
      <c r="N149" s="193"/>
      <c r="O149" s="193"/>
      <c r="P149" s="193"/>
      <c r="Q149" s="193"/>
      <c r="R149" s="193"/>
      <c r="S149" s="193"/>
      <c r="T149" s="193"/>
      <c r="U149" s="193"/>
      <c r="V149" s="193"/>
      <c r="W149" s="193"/>
      <c r="X149" s="193"/>
      <c r="Y149" s="193"/>
      <c r="Z149" s="193"/>
      <c r="AA149" s="193"/>
    </row>
    <row r="150" spans="1:27" ht="19.5" customHeight="1">
      <c r="A150" s="193"/>
      <c r="B150" s="193"/>
      <c r="C150" s="193"/>
      <c r="D150" s="193"/>
      <c r="E150" s="193"/>
      <c r="F150" s="193"/>
      <c r="G150" s="193"/>
      <c r="H150" s="193"/>
      <c r="I150" s="193"/>
      <c r="J150" s="193"/>
      <c r="K150" s="193"/>
      <c r="L150" s="193"/>
      <c r="M150" s="193"/>
      <c r="N150" s="193"/>
      <c r="O150" s="193"/>
      <c r="P150" s="193"/>
      <c r="Q150" s="193"/>
      <c r="R150" s="193"/>
      <c r="S150" s="193"/>
      <c r="T150" s="193"/>
      <c r="U150" s="193"/>
      <c r="V150" s="193"/>
      <c r="W150" s="193"/>
      <c r="X150" s="193"/>
      <c r="Y150" s="193"/>
      <c r="Z150" s="193"/>
      <c r="AA150" s="193"/>
    </row>
    <row r="151" spans="1:27" ht="19.5" customHeight="1">
      <c r="A151" s="193"/>
      <c r="B151" s="193"/>
      <c r="C151" s="193"/>
      <c r="D151" s="193"/>
      <c r="E151" s="193"/>
      <c r="F151" s="193"/>
      <c r="G151" s="193"/>
      <c r="H151" s="193"/>
      <c r="I151" s="193"/>
      <c r="J151" s="193"/>
      <c r="K151" s="193"/>
      <c r="L151" s="193"/>
      <c r="M151" s="193"/>
      <c r="N151" s="193"/>
      <c r="O151" s="193"/>
      <c r="P151" s="193"/>
      <c r="Q151" s="193"/>
      <c r="R151" s="193"/>
      <c r="S151" s="193"/>
      <c r="T151" s="193"/>
      <c r="U151" s="193"/>
      <c r="V151" s="193"/>
      <c r="W151" s="193"/>
      <c r="X151" s="193"/>
      <c r="Y151" s="193"/>
      <c r="Z151" s="193"/>
      <c r="AA151" s="193"/>
    </row>
    <row r="152" spans="1:27" ht="19.5" customHeight="1">
      <c r="A152" s="193"/>
      <c r="B152" s="193"/>
      <c r="C152" s="193"/>
      <c r="D152" s="193"/>
      <c r="E152" s="193"/>
      <c r="F152" s="193"/>
      <c r="G152" s="193"/>
      <c r="H152" s="193"/>
      <c r="I152" s="193"/>
      <c r="J152" s="193"/>
      <c r="K152" s="193"/>
      <c r="L152" s="193"/>
      <c r="M152" s="193"/>
      <c r="N152" s="193"/>
      <c r="O152" s="193"/>
      <c r="P152" s="193"/>
      <c r="Q152" s="193"/>
      <c r="R152" s="193"/>
      <c r="S152" s="193"/>
      <c r="T152" s="193"/>
      <c r="U152" s="193"/>
      <c r="V152" s="193"/>
      <c r="W152" s="193"/>
      <c r="X152" s="193"/>
      <c r="Y152" s="193"/>
      <c r="Z152" s="193"/>
      <c r="AA152" s="193"/>
    </row>
    <row r="153" spans="1:27" ht="19.5" customHeight="1">
      <c r="A153" s="193"/>
      <c r="B153" s="193"/>
      <c r="C153" s="193"/>
      <c r="D153" s="193"/>
      <c r="E153" s="193"/>
      <c r="F153" s="193"/>
      <c r="G153" s="193"/>
      <c r="H153" s="193"/>
      <c r="I153" s="193"/>
      <c r="J153" s="193"/>
      <c r="K153" s="193"/>
      <c r="L153" s="193"/>
      <c r="M153" s="193"/>
      <c r="N153" s="193"/>
      <c r="O153" s="193"/>
      <c r="P153" s="193"/>
      <c r="Q153" s="193"/>
      <c r="R153" s="193"/>
      <c r="S153" s="193"/>
      <c r="T153" s="193"/>
      <c r="U153" s="193"/>
      <c r="V153" s="193"/>
      <c r="W153" s="193"/>
      <c r="X153" s="193"/>
      <c r="Y153" s="193"/>
      <c r="Z153" s="193"/>
      <c r="AA153" s="193"/>
    </row>
    <row r="154" spans="1:27" ht="19.5" customHeight="1">
      <c r="A154" s="193"/>
      <c r="B154" s="193"/>
      <c r="C154" s="193"/>
      <c r="D154" s="193"/>
      <c r="E154" s="193"/>
      <c r="F154" s="193"/>
      <c r="G154" s="193"/>
      <c r="H154" s="193"/>
      <c r="I154" s="193"/>
      <c r="J154" s="193"/>
      <c r="K154" s="193"/>
      <c r="L154" s="193"/>
      <c r="M154" s="193"/>
      <c r="N154" s="193"/>
      <c r="O154" s="193"/>
      <c r="P154" s="193"/>
      <c r="Q154" s="193"/>
      <c r="R154" s="193"/>
      <c r="S154" s="193"/>
      <c r="T154" s="193"/>
      <c r="U154" s="193"/>
      <c r="V154" s="193"/>
      <c r="W154" s="193"/>
      <c r="X154" s="193"/>
      <c r="Y154" s="193"/>
      <c r="Z154" s="193"/>
      <c r="AA154" s="193"/>
    </row>
    <row r="155" spans="1:27" ht="19.5" customHeight="1">
      <c r="A155" s="193"/>
      <c r="B155" s="193"/>
      <c r="C155" s="193"/>
      <c r="D155" s="193"/>
      <c r="E155" s="193"/>
      <c r="F155" s="193"/>
      <c r="G155" s="193"/>
      <c r="H155" s="193"/>
      <c r="I155" s="193"/>
      <c r="J155" s="193"/>
      <c r="K155" s="193"/>
      <c r="L155" s="193"/>
      <c r="M155" s="193"/>
      <c r="N155" s="193"/>
      <c r="O155" s="193"/>
      <c r="P155" s="193"/>
      <c r="Q155" s="193"/>
      <c r="R155" s="193"/>
      <c r="S155" s="193"/>
      <c r="T155" s="193"/>
      <c r="U155" s="193"/>
      <c r="V155" s="193"/>
      <c r="W155" s="193"/>
      <c r="X155" s="193"/>
      <c r="Y155" s="193"/>
      <c r="Z155" s="193"/>
      <c r="AA155" s="193"/>
    </row>
    <row r="156" spans="1:27" ht="19.5" customHeight="1">
      <c r="A156" s="193"/>
      <c r="B156" s="193"/>
      <c r="C156" s="193"/>
      <c r="D156" s="193"/>
      <c r="E156" s="193"/>
      <c r="F156" s="193"/>
      <c r="G156" s="193"/>
      <c r="H156" s="193"/>
      <c r="I156" s="193"/>
      <c r="J156" s="193"/>
      <c r="K156" s="193"/>
      <c r="L156" s="193"/>
      <c r="M156" s="193"/>
      <c r="N156" s="193"/>
      <c r="O156" s="193"/>
      <c r="P156" s="193"/>
      <c r="Q156" s="193"/>
      <c r="R156" s="193"/>
      <c r="S156" s="193"/>
      <c r="T156" s="193"/>
      <c r="U156" s="193"/>
      <c r="V156" s="193"/>
      <c r="W156" s="193"/>
      <c r="X156" s="193"/>
      <c r="Y156" s="193"/>
      <c r="Z156" s="193"/>
      <c r="AA156" s="193"/>
    </row>
    <row r="157" spans="1:27" ht="19.5" customHeight="1">
      <c r="A157" s="193"/>
      <c r="B157" s="193"/>
      <c r="C157" s="193"/>
      <c r="D157" s="193"/>
      <c r="E157" s="193"/>
      <c r="F157" s="193"/>
      <c r="G157" s="193"/>
      <c r="H157" s="193"/>
      <c r="I157" s="193"/>
      <c r="J157" s="193"/>
      <c r="K157" s="193"/>
      <c r="L157" s="193"/>
      <c r="M157" s="193"/>
      <c r="N157" s="193"/>
      <c r="O157" s="193"/>
      <c r="P157" s="193"/>
      <c r="Q157" s="193"/>
      <c r="R157" s="193"/>
      <c r="S157" s="193"/>
      <c r="T157" s="193"/>
      <c r="U157" s="193"/>
      <c r="V157" s="193"/>
      <c r="W157" s="193"/>
      <c r="X157" s="193"/>
      <c r="Y157" s="193"/>
      <c r="Z157" s="193"/>
      <c r="AA157" s="193"/>
    </row>
    <row r="158" spans="1:27" ht="19.5" customHeight="1">
      <c r="A158" s="193"/>
      <c r="B158" s="193"/>
      <c r="C158" s="193"/>
      <c r="D158" s="193"/>
      <c r="E158" s="193"/>
      <c r="F158" s="193"/>
      <c r="G158" s="193"/>
      <c r="H158" s="193"/>
      <c r="I158" s="193"/>
      <c r="J158" s="193"/>
      <c r="K158" s="193"/>
      <c r="L158" s="193"/>
      <c r="M158" s="193"/>
      <c r="N158" s="193"/>
      <c r="O158" s="193"/>
      <c r="P158" s="193"/>
      <c r="Q158" s="193"/>
      <c r="R158" s="193"/>
      <c r="S158" s="193"/>
      <c r="T158" s="193"/>
      <c r="U158" s="193"/>
      <c r="V158" s="193"/>
      <c r="W158" s="193"/>
      <c r="X158" s="193"/>
      <c r="Y158" s="193"/>
      <c r="Z158" s="193"/>
      <c r="AA158" s="193"/>
    </row>
    <row r="159" spans="1:27" ht="19.5" customHeight="1">
      <c r="A159" s="193"/>
      <c r="B159" s="193"/>
      <c r="C159" s="193"/>
      <c r="D159" s="193"/>
      <c r="E159" s="193"/>
      <c r="F159" s="193"/>
      <c r="G159" s="193"/>
      <c r="H159" s="193"/>
      <c r="I159" s="193"/>
      <c r="J159" s="193"/>
      <c r="K159" s="193"/>
      <c r="L159" s="193"/>
      <c r="M159" s="193"/>
      <c r="N159" s="193"/>
      <c r="O159" s="193"/>
      <c r="P159" s="193"/>
      <c r="Q159" s="193"/>
      <c r="R159" s="193"/>
      <c r="S159" s="193"/>
      <c r="T159" s="193"/>
      <c r="U159" s="193"/>
      <c r="V159" s="193"/>
      <c r="W159" s="193"/>
      <c r="X159" s="193"/>
      <c r="Y159" s="193"/>
      <c r="Z159" s="193"/>
      <c r="AA159" s="193"/>
    </row>
    <row r="160" spans="1:27" ht="19.5" customHeight="1">
      <c r="A160" s="193"/>
      <c r="B160" s="193"/>
      <c r="C160" s="193"/>
      <c r="D160" s="193"/>
      <c r="E160" s="193"/>
      <c r="F160" s="193"/>
      <c r="G160" s="193"/>
      <c r="H160" s="193"/>
      <c r="I160" s="193"/>
      <c r="J160" s="193"/>
      <c r="K160" s="193"/>
      <c r="L160" s="193"/>
      <c r="M160" s="193"/>
      <c r="N160" s="193"/>
      <c r="O160" s="193"/>
      <c r="P160" s="193"/>
      <c r="Q160" s="193"/>
      <c r="R160" s="193"/>
      <c r="S160" s="193"/>
      <c r="T160" s="193"/>
      <c r="U160" s="193"/>
      <c r="V160" s="193"/>
      <c r="W160" s="193"/>
      <c r="X160" s="193"/>
      <c r="Y160" s="193"/>
      <c r="Z160" s="193"/>
      <c r="AA160" s="193"/>
    </row>
    <row r="161" spans="1:27" ht="19.5" customHeight="1">
      <c r="A161" s="193"/>
      <c r="B161" s="193"/>
      <c r="C161" s="193"/>
      <c r="D161" s="193"/>
      <c r="E161" s="193"/>
      <c r="F161" s="193"/>
      <c r="G161" s="193"/>
      <c r="H161" s="193"/>
      <c r="I161" s="193"/>
      <c r="J161" s="193"/>
      <c r="K161" s="193"/>
      <c r="L161" s="193"/>
      <c r="M161" s="193"/>
      <c r="N161" s="193"/>
      <c r="O161" s="193"/>
      <c r="P161" s="193"/>
      <c r="Q161" s="193"/>
      <c r="R161" s="193"/>
      <c r="S161" s="193"/>
      <c r="T161" s="193"/>
      <c r="U161" s="193"/>
      <c r="V161" s="193"/>
      <c r="W161" s="193"/>
      <c r="X161" s="193"/>
      <c r="Y161" s="193"/>
      <c r="Z161" s="193"/>
      <c r="AA161" s="193"/>
    </row>
    <row r="162" spans="1:27" ht="19.5" customHeight="1">
      <c r="A162" s="193"/>
      <c r="B162" s="193"/>
      <c r="C162" s="193"/>
      <c r="D162" s="193"/>
      <c r="E162" s="193"/>
      <c r="F162" s="193"/>
      <c r="G162" s="193"/>
      <c r="H162" s="193"/>
      <c r="I162" s="193"/>
      <c r="J162" s="193"/>
      <c r="K162" s="193"/>
      <c r="L162" s="193"/>
      <c r="M162" s="193"/>
      <c r="N162" s="193"/>
      <c r="O162" s="193"/>
      <c r="P162" s="193"/>
      <c r="Q162" s="193"/>
      <c r="R162" s="193"/>
      <c r="S162" s="193"/>
      <c r="T162" s="193"/>
      <c r="U162" s="193"/>
      <c r="V162" s="193"/>
      <c r="W162" s="193"/>
      <c r="X162" s="193"/>
      <c r="Y162" s="193"/>
      <c r="Z162" s="193"/>
      <c r="AA162" s="193"/>
    </row>
    <row r="163" spans="1:27" ht="19.5" customHeight="1">
      <c r="A163" s="193"/>
      <c r="B163" s="193"/>
      <c r="C163" s="193"/>
      <c r="D163" s="193"/>
      <c r="E163" s="193"/>
      <c r="F163" s="193"/>
      <c r="G163" s="193"/>
      <c r="H163" s="193"/>
      <c r="I163" s="193"/>
      <c r="J163" s="193"/>
      <c r="K163" s="193"/>
      <c r="L163" s="193"/>
      <c r="M163" s="193"/>
      <c r="N163" s="193"/>
      <c r="O163" s="193"/>
      <c r="P163" s="193"/>
      <c r="Q163" s="193"/>
      <c r="R163" s="193"/>
      <c r="S163" s="193"/>
      <c r="T163" s="193"/>
      <c r="U163" s="193"/>
      <c r="V163" s="193"/>
      <c r="W163" s="193"/>
      <c r="X163" s="193"/>
      <c r="Y163" s="193"/>
      <c r="Z163" s="193"/>
      <c r="AA163" s="193"/>
    </row>
    <row r="164" spans="1:27" ht="19.5" customHeight="1">
      <c r="A164" s="193"/>
      <c r="B164" s="193"/>
      <c r="C164" s="193"/>
      <c r="D164" s="193"/>
      <c r="E164" s="193"/>
      <c r="F164" s="193"/>
      <c r="G164" s="193"/>
      <c r="H164" s="193"/>
      <c r="I164" s="193"/>
      <c r="J164" s="193"/>
      <c r="K164" s="193"/>
      <c r="L164" s="193"/>
      <c r="M164" s="193"/>
      <c r="N164" s="193"/>
      <c r="O164" s="193"/>
      <c r="P164" s="193"/>
      <c r="Q164" s="193"/>
      <c r="R164" s="193"/>
      <c r="S164" s="193"/>
      <c r="T164" s="193"/>
      <c r="U164" s="193"/>
      <c r="V164" s="193"/>
      <c r="W164" s="193"/>
      <c r="X164" s="193"/>
      <c r="Y164" s="193"/>
      <c r="Z164" s="193"/>
      <c r="AA164" s="193"/>
    </row>
    <row r="165" spans="1:27" ht="19.5" customHeight="1">
      <c r="A165" s="193"/>
      <c r="B165" s="193"/>
      <c r="C165" s="193"/>
      <c r="D165" s="193"/>
      <c r="E165" s="193"/>
      <c r="F165" s="193"/>
      <c r="G165" s="193"/>
      <c r="H165" s="193"/>
      <c r="I165" s="193"/>
      <c r="J165" s="193"/>
      <c r="K165" s="193"/>
      <c r="L165" s="193"/>
      <c r="M165" s="193"/>
      <c r="N165" s="193"/>
      <c r="O165" s="193"/>
      <c r="P165" s="193"/>
      <c r="Q165" s="193"/>
      <c r="R165" s="193"/>
      <c r="S165" s="193"/>
      <c r="T165" s="193"/>
      <c r="U165" s="193"/>
      <c r="V165" s="193"/>
      <c r="W165" s="193"/>
      <c r="X165" s="193"/>
      <c r="Y165" s="193"/>
      <c r="Z165" s="193"/>
      <c r="AA165" s="193"/>
    </row>
    <row r="166" spans="1:27" ht="19.5" customHeight="1">
      <c r="A166" s="193"/>
      <c r="B166" s="193"/>
      <c r="C166" s="193"/>
      <c r="D166" s="193"/>
      <c r="E166" s="193"/>
      <c r="F166" s="193"/>
      <c r="G166" s="193"/>
      <c r="H166" s="193"/>
      <c r="I166" s="193"/>
      <c r="J166" s="193"/>
      <c r="K166" s="193"/>
      <c r="L166" s="193"/>
      <c r="M166" s="193"/>
      <c r="N166" s="193"/>
      <c r="O166" s="193"/>
      <c r="P166" s="193"/>
      <c r="Q166" s="193"/>
      <c r="R166" s="193"/>
      <c r="S166" s="193"/>
      <c r="T166" s="193"/>
      <c r="U166" s="193"/>
      <c r="V166" s="193"/>
      <c r="W166" s="193"/>
      <c r="X166" s="193"/>
      <c r="Y166" s="193"/>
      <c r="Z166" s="193"/>
      <c r="AA166" s="193"/>
    </row>
    <row r="167" spans="1:27" ht="19.5" customHeight="1">
      <c r="A167" s="193"/>
      <c r="B167" s="193"/>
      <c r="C167" s="193"/>
      <c r="D167" s="193"/>
      <c r="E167" s="193"/>
      <c r="F167" s="193"/>
      <c r="G167" s="193"/>
      <c r="H167" s="193"/>
      <c r="I167" s="193"/>
      <c r="J167" s="193"/>
      <c r="K167" s="193"/>
      <c r="L167" s="193"/>
      <c r="M167" s="193"/>
      <c r="N167" s="193"/>
      <c r="O167" s="193"/>
      <c r="P167" s="193"/>
      <c r="Q167" s="193"/>
      <c r="R167" s="193"/>
      <c r="S167" s="193"/>
      <c r="T167" s="193"/>
      <c r="U167" s="193"/>
      <c r="V167" s="193"/>
      <c r="W167" s="193"/>
      <c r="X167" s="193"/>
      <c r="Y167" s="193"/>
      <c r="Z167" s="193"/>
      <c r="AA167" s="193"/>
    </row>
    <row r="168" spans="1:27" ht="19.5" customHeight="1">
      <c r="A168" s="193"/>
      <c r="B168" s="193"/>
      <c r="C168" s="193"/>
      <c r="D168" s="193"/>
      <c r="E168" s="193"/>
      <c r="F168" s="193"/>
      <c r="G168" s="193"/>
      <c r="H168" s="193"/>
      <c r="I168" s="193"/>
      <c r="J168" s="193"/>
      <c r="K168" s="193"/>
      <c r="L168" s="193"/>
      <c r="M168" s="193"/>
      <c r="N168" s="193"/>
      <c r="O168" s="193"/>
      <c r="P168" s="193"/>
      <c r="Q168" s="193"/>
      <c r="R168" s="193"/>
      <c r="S168" s="193"/>
      <c r="T168" s="193"/>
      <c r="U168" s="193"/>
      <c r="V168" s="193"/>
      <c r="W168" s="193"/>
      <c r="X168" s="193"/>
      <c r="Y168" s="193"/>
      <c r="Z168" s="193"/>
      <c r="AA168" s="193"/>
    </row>
    <row r="169" spans="1:27" ht="19.5" customHeight="1">
      <c r="A169" s="193"/>
      <c r="B169" s="193"/>
      <c r="C169" s="193"/>
      <c r="D169" s="193"/>
      <c r="E169" s="193"/>
      <c r="F169" s="193"/>
      <c r="G169" s="193"/>
      <c r="H169" s="193"/>
      <c r="I169" s="193"/>
      <c r="J169" s="193"/>
      <c r="K169" s="193"/>
      <c r="L169" s="193"/>
      <c r="M169" s="193"/>
      <c r="N169" s="193"/>
      <c r="O169" s="193"/>
      <c r="P169" s="193"/>
      <c r="Q169" s="193"/>
      <c r="R169" s="193"/>
      <c r="S169" s="193"/>
      <c r="T169" s="193"/>
      <c r="U169" s="193"/>
      <c r="V169" s="193"/>
      <c r="W169" s="193"/>
      <c r="X169" s="193"/>
      <c r="Y169" s="193"/>
      <c r="Z169" s="193"/>
      <c r="AA169" s="193"/>
    </row>
    <row r="170" spans="1:27" ht="19.5" customHeight="1">
      <c r="A170" s="193"/>
      <c r="B170" s="193"/>
      <c r="C170" s="193"/>
      <c r="D170" s="193"/>
      <c r="E170" s="193"/>
      <c r="F170" s="193"/>
      <c r="G170" s="193"/>
      <c r="H170" s="193"/>
      <c r="I170" s="193"/>
      <c r="J170" s="193"/>
      <c r="K170" s="193"/>
      <c r="L170" s="193"/>
      <c r="M170" s="193"/>
      <c r="N170" s="193"/>
      <c r="O170" s="193"/>
      <c r="P170" s="193"/>
      <c r="Q170" s="193"/>
      <c r="R170" s="193"/>
      <c r="S170" s="193"/>
      <c r="T170" s="193"/>
      <c r="U170" s="193"/>
      <c r="V170" s="193"/>
      <c r="W170" s="193"/>
      <c r="X170" s="193"/>
      <c r="Y170" s="193"/>
      <c r="Z170" s="193"/>
      <c r="AA170" s="193"/>
    </row>
    <row r="171" spans="1:27" ht="19.5" customHeight="1">
      <c r="A171" s="193"/>
      <c r="B171" s="193"/>
      <c r="C171" s="193"/>
      <c r="D171" s="193"/>
      <c r="E171" s="193"/>
      <c r="F171" s="193"/>
      <c r="G171" s="193"/>
      <c r="H171" s="193"/>
      <c r="I171" s="193"/>
      <c r="J171" s="193"/>
      <c r="K171" s="193"/>
      <c r="L171" s="193"/>
      <c r="M171" s="193"/>
      <c r="N171" s="193"/>
      <c r="O171" s="193"/>
      <c r="P171" s="193"/>
      <c r="Q171" s="193"/>
      <c r="R171" s="193"/>
      <c r="S171" s="193"/>
      <c r="T171" s="193"/>
      <c r="U171" s="193"/>
      <c r="V171" s="193"/>
      <c r="W171" s="193"/>
      <c r="X171" s="193"/>
      <c r="Y171" s="193"/>
      <c r="Z171" s="193"/>
      <c r="AA171" s="193"/>
    </row>
    <row r="172" spans="1:27" ht="19.5" customHeight="1">
      <c r="A172" s="193"/>
      <c r="B172" s="193"/>
      <c r="C172" s="193"/>
      <c r="D172" s="193"/>
      <c r="E172" s="193"/>
      <c r="F172" s="193"/>
      <c r="G172" s="193"/>
      <c r="H172" s="193"/>
      <c r="I172" s="193"/>
      <c r="J172" s="193"/>
      <c r="K172" s="193"/>
      <c r="L172" s="193"/>
      <c r="M172" s="193"/>
      <c r="N172" s="193"/>
      <c r="O172" s="193"/>
      <c r="P172" s="193"/>
      <c r="Q172" s="193"/>
      <c r="R172" s="193"/>
      <c r="S172" s="193"/>
      <c r="T172" s="193"/>
      <c r="U172" s="193"/>
      <c r="V172" s="193"/>
      <c r="W172" s="193"/>
      <c r="X172" s="193"/>
      <c r="Y172" s="193"/>
      <c r="Z172" s="193"/>
      <c r="AA172" s="193"/>
    </row>
    <row r="173" spans="1:27" ht="19.5" customHeight="1">
      <c r="A173" s="193"/>
      <c r="B173" s="193"/>
      <c r="C173" s="193"/>
      <c r="D173" s="193"/>
      <c r="E173" s="193"/>
      <c r="F173" s="193"/>
      <c r="G173" s="193"/>
      <c r="H173" s="193"/>
      <c r="I173" s="193"/>
      <c r="J173" s="193"/>
      <c r="K173" s="193"/>
      <c r="L173" s="193"/>
      <c r="M173" s="193"/>
      <c r="N173" s="193"/>
      <c r="O173" s="193"/>
      <c r="P173" s="193"/>
      <c r="Q173" s="193"/>
      <c r="R173" s="193"/>
      <c r="S173" s="193"/>
      <c r="T173" s="193"/>
      <c r="U173" s="193"/>
      <c r="V173" s="193"/>
      <c r="W173" s="193"/>
      <c r="X173" s="193"/>
      <c r="Y173" s="193"/>
      <c r="Z173" s="193"/>
      <c r="AA173" s="193"/>
    </row>
    <row r="174" spans="1:27" ht="19.5" customHeight="1">
      <c r="A174" s="193"/>
      <c r="B174" s="193"/>
      <c r="C174" s="193"/>
      <c r="D174" s="193"/>
      <c r="E174" s="193"/>
      <c r="F174" s="193"/>
      <c r="G174" s="193"/>
      <c r="H174" s="193"/>
      <c r="I174" s="193"/>
      <c r="J174" s="193"/>
      <c r="K174" s="193"/>
      <c r="L174" s="193"/>
      <c r="M174" s="193"/>
      <c r="N174" s="193"/>
      <c r="O174" s="193"/>
      <c r="P174" s="193"/>
      <c r="Q174" s="193"/>
      <c r="R174" s="193"/>
      <c r="S174" s="193"/>
      <c r="T174" s="193"/>
      <c r="U174" s="193"/>
      <c r="V174" s="193"/>
      <c r="W174" s="193"/>
      <c r="X174" s="193"/>
      <c r="Y174" s="193"/>
      <c r="Z174" s="193"/>
      <c r="AA174" s="193"/>
    </row>
    <row r="175" spans="1:27" ht="19.5" customHeight="1">
      <c r="A175" s="193"/>
      <c r="B175" s="193"/>
      <c r="C175" s="193"/>
      <c r="D175" s="193"/>
      <c r="E175" s="193"/>
      <c r="F175" s="193"/>
      <c r="G175" s="193"/>
      <c r="H175" s="193"/>
      <c r="I175" s="193"/>
      <c r="J175" s="193"/>
      <c r="K175" s="193"/>
      <c r="L175" s="193"/>
      <c r="M175" s="193"/>
      <c r="N175" s="193"/>
      <c r="O175" s="193"/>
      <c r="P175" s="193"/>
      <c r="Q175" s="193"/>
      <c r="R175" s="193"/>
      <c r="S175" s="193"/>
      <c r="T175" s="193"/>
      <c r="U175" s="193"/>
      <c r="V175" s="193"/>
      <c r="W175" s="193"/>
      <c r="X175" s="193"/>
      <c r="Y175" s="193"/>
      <c r="Z175" s="193"/>
      <c r="AA175" s="193"/>
    </row>
    <row r="176" spans="1:27" ht="19.5" customHeight="1">
      <c r="A176" s="193"/>
      <c r="B176" s="193"/>
      <c r="C176" s="193"/>
      <c r="D176" s="193"/>
      <c r="E176" s="193"/>
      <c r="F176" s="193"/>
      <c r="G176" s="193"/>
      <c r="H176" s="193"/>
      <c r="I176" s="193"/>
      <c r="J176" s="193"/>
      <c r="K176" s="193"/>
      <c r="L176" s="193"/>
      <c r="M176" s="193"/>
      <c r="N176" s="193"/>
      <c r="O176" s="193"/>
      <c r="P176" s="193"/>
      <c r="Q176" s="193"/>
      <c r="R176" s="193"/>
      <c r="S176" s="193"/>
      <c r="T176" s="193"/>
      <c r="U176" s="193"/>
      <c r="V176" s="193"/>
      <c r="W176" s="193"/>
      <c r="X176" s="193"/>
      <c r="Y176" s="193"/>
      <c r="Z176" s="193"/>
      <c r="AA176" s="193"/>
    </row>
    <row r="177" spans="1:27" ht="19.5" customHeight="1">
      <c r="A177" s="193"/>
      <c r="B177" s="193"/>
      <c r="C177" s="193"/>
      <c r="D177" s="193"/>
      <c r="E177" s="193"/>
      <c r="F177" s="193"/>
      <c r="G177" s="193"/>
      <c r="H177" s="193"/>
      <c r="I177" s="193"/>
      <c r="J177" s="193"/>
      <c r="K177" s="193"/>
      <c r="L177" s="193"/>
      <c r="M177" s="193"/>
      <c r="N177" s="193"/>
      <c r="O177" s="193"/>
      <c r="P177" s="193"/>
      <c r="Q177" s="193"/>
      <c r="R177" s="193"/>
      <c r="S177" s="193"/>
      <c r="T177" s="193"/>
      <c r="U177" s="193"/>
      <c r="V177" s="193"/>
      <c r="W177" s="193"/>
      <c r="X177" s="193"/>
      <c r="Y177" s="193"/>
      <c r="Z177" s="193"/>
      <c r="AA177" s="193"/>
    </row>
    <row r="178" spans="1:27" ht="19.5" customHeight="1">
      <c r="A178" s="193"/>
      <c r="B178" s="193"/>
      <c r="C178" s="193"/>
      <c r="D178" s="193"/>
      <c r="E178" s="193"/>
      <c r="F178" s="193"/>
      <c r="G178" s="193"/>
      <c r="H178" s="193"/>
      <c r="I178" s="193"/>
      <c r="J178" s="193"/>
      <c r="K178" s="193"/>
      <c r="L178" s="193"/>
      <c r="M178" s="193"/>
      <c r="N178" s="193"/>
      <c r="O178" s="193"/>
      <c r="P178" s="193"/>
      <c r="Q178" s="193"/>
      <c r="R178" s="193"/>
      <c r="S178" s="193"/>
      <c r="T178" s="193"/>
      <c r="U178" s="193"/>
      <c r="V178" s="193"/>
      <c r="W178" s="193"/>
      <c r="X178" s="193"/>
      <c r="Y178" s="193"/>
      <c r="Z178" s="193"/>
      <c r="AA178" s="193"/>
    </row>
    <row r="179" spans="1:27" ht="19.5" customHeight="1">
      <c r="A179" s="193"/>
      <c r="B179" s="193"/>
      <c r="C179" s="193"/>
      <c r="D179" s="193"/>
      <c r="E179" s="193"/>
      <c r="F179" s="193"/>
      <c r="G179" s="193"/>
      <c r="H179" s="193"/>
      <c r="I179" s="193"/>
      <c r="J179" s="193"/>
      <c r="K179" s="193"/>
      <c r="L179" s="193"/>
      <c r="M179" s="193"/>
      <c r="N179" s="193"/>
      <c r="O179" s="193"/>
      <c r="P179" s="193"/>
      <c r="Q179" s="193"/>
      <c r="R179" s="193"/>
      <c r="S179" s="193"/>
      <c r="T179" s="193"/>
      <c r="U179" s="193"/>
      <c r="V179" s="193"/>
      <c r="W179" s="193"/>
      <c r="X179" s="193"/>
      <c r="Y179" s="193"/>
      <c r="Z179" s="193"/>
      <c r="AA179" s="193"/>
    </row>
    <row r="180" spans="1:27" ht="19.5" customHeight="1">
      <c r="A180" s="193"/>
      <c r="B180" s="193"/>
      <c r="C180" s="193"/>
      <c r="D180" s="193"/>
      <c r="E180" s="193"/>
      <c r="F180" s="193"/>
      <c r="G180" s="193"/>
      <c r="H180" s="193"/>
      <c r="I180" s="193"/>
      <c r="J180" s="193"/>
      <c r="K180" s="193"/>
      <c r="L180" s="193"/>
      <c r="M180" s="193"/>
      <c r="N180" s="193"/>
      <c r="O180" s="193"/>
      <c r="P180" s="193"/>
      <c r="Q180" s="193"/>
      <c r="R180" s="193"/>
      <c r="S180" s="193"/>
      <c r="T180" s="193"/>
      <c r="U180" s="193"/>
      <c r="V180" s="193"/>
      <c r="W180" s="193"/>
      <c r="X180" s="193"/>
      <c r="Y180" s="193"/>
      <c r="Z180" s="193"/>
      <c r="AA180" s="193"/>
    </row>
    <row r="181" spans="1:27" ht="19.5" customHeight="1">
      <c r="A181" s="193"/>
      <c r="B181" s="193"/>
      <c r="C181" s="193"/>
      <c r="D181" s="193"/>
      <c r="E181" s="193"/>
      <c r="F181" s="193"/>
      <c r="G181" s="193"/>
      <c r="H181" s="193"/>
      <c r="I181" s="193"/>
      <c r="J181" s="193"/>
      <c r="K181" s="193"/>
      <c r="L181" s="193"/>
      <c r="M181" s="193"/>
      <c r="N181" s="193"/>
      <c r="O181" s="193"/>
      <c r="P181" s="193"/>
      <c r="Q181" s="193"/>
      <c r="R181" s="193"/>
      <c r="S181" s="193"/>
      <c r="T181" s="193"/>
      <c r="U181" s="193"/>
      <c r="V181" s="193"/>
      <c r="W181" s="193"/>
      <c r="X181" s="193"/>
      <c r="Y181" s="193"/>
      <c r="Z181" s="193"/>
      <c r="AA181" s="193"/>
    </row>
    <row r="182" spans="1:27" ht="19.5" customHeight="1">
      <c r="A182" s="193"/>
      <c r="B182" s="193"/>
      <c r="C182" s="193"/>
      <c r="D182" s="193"/>
      <c r="E182" s="193"/>
      <c r="F182" s="193"/>
      <c r="G182" s="193"/>
      <c r="H182" s="193"/>
      <c r="I182" s="193"/>
      <c r="J182" s="193"/>
      <c r="K182" s="193"/>
      <c r="L182" s="193"/>
      <c r="M182" s="193"/>
      <c r="N182" s="193"/>
      <c r="O182" s="193"/>
      <c r="P182" s="193"/>
      <c r="Q182" s="193"/>
      <c r="R182" s="193"/>
      <c r="S182" s="193"/>
      <c r="T182" s="193"/>
      <c r="U182" s="193"/>
      <c r="V182" s="193"/>
      <c r="W182" s="193"/>
      <c r="X182" s="193"/>
      <c r="Y182" s="193"/>
      <c r="Z182" s="193"/>
      <c r="AA182" s="193"/>
    </row>
    <row r="183" spans="1:27" ht="19.5" customHeight="1">
      <c r="A183" s="193"/>
      <c r="B183" s="193"/>
      <c r="C183" s="193"/>
      <c r="D183" s="193"/>
      <c r="E183" s="193"/>
      <c r="F183" s="193"/>
      <c r="G183" s="193"/>
      <c r="H183" s="193"/>
      <c r="I183" s="193"/>
      <c r="J183" s="193"/>
      <c r="K183" s="193"/>
      <c r="L183" s="193"/>
      <c r="M183" s="193"/>
      <c r="N183" s="193"/>
      <c r="O183" s="193"/>
      <c r="P183" s="193"/>
      <c r="Q183" s="193"/>
      <c r="R183" s="193"/>
      <c r="S183" s="193"/>
      <c r="T183" s="193"/>
      <c r="U183" s="193"/>
      <c r="V183" s="193"/>
      <c r="W183" s="193"/>
      <c r="X183" s="193"/>
      <c r="Y183" s="193"/>
      <c r="Z183" s="193"/>
      <c r="AA183" s="193"/>
    </row>
    <row r="184" spans="1:27" ht="19.5" customHeight="1">
      <c r="A184" s="193"/>
      <c r="B184" s="193"/>
      <c r="C184" s="193"/>
      <c r="D184" s="193"/>
      <c r="E184" s="193"/>
      <c r="F184" s="193"/>
      <c r="G184" s="193"/>
      <c r="H184" s="193"/>
      <c r="I184" s="193"/>
      <c r="J184" s="193"/>
      <c r="K184" s="193"/>
      <c r="L184" s="193"/>
      <c r="M184" s="193"/>
      <c r="N184" s="193"/>
      <c r="O184" s="193"/>
      <c r="P184" s="193"/>
      <c r="Q184" s="193"/>
      <c r="R184" s="193"/>
      <c r="S184" s="193"/>
      <c r="T184" s="193"/>
      <c r="U184" s="193"/>
      <c r="V184" s="193"/>
      <c r="W184" s="193"/>
      <c r="X184" s="193"/>
      <c r="Y184" s="193"/>
      <c r="Z184" s="193"/>
      <c r="AA184" s="193"/>
    </row>
    <row r="185" spans="1:27" ht="19.5" customHeight="1">
      <c r="A185" s="193"/>
      <c r="B185" s="193"/>
      <c r="C185" s="193"/>
      <c r="D185" s="193"/>
      <c r="E185" s="193"/>
      <c r="F185" s="193"/>
      <c r="G185" s="193"/>
      <c r="H185" s="193"/>
      <c r="I185" s="193"/>
      <c r="J185" s="193"/>
      <c r="K185" s="193"/>
      <c r="L185" s="193"/>
      <c r="M185" s="193"/>
      <c r="N185" s="193"/>
      <c r="O185" s="193"/>
      <c r="P185" s="193"/>
      <c r="Q185" s="193"/>
      <c r="R185" s="193"/>
      <c r="S185" s="193"/>
      <c r="T185" s="193"/>
      <c r="U185" s="193"/>
      <c r="V185" s="193"/>
      <c r="W185" s="193"/>
      <c r="X185" s="193"/>
      <c r="Y185" s="193"/>
      <c r="Z185" s="193"/>
      <c r="AA185" s="193"/>
    </row>
    <row r="186" spans="1:27" ht="19.5" customHeight="1">
      <c r="A186" s="193"/>
      <c r="B186" s="193"/>
      <c r="C186" s="193"/>
      <c r="D186" s="193"/>
      <c r="E186" s="193"/>
      <c r="F186" s="193"/>
      <c r="G186" s="193"/>
      <c r="H186" s="193"/>
      <c r="I186" s="193"/>
      <c r="J186" s="193"/>
      <c r="K186" s="193"/>
      <c r="L186" s="193"/>
      <c r="M186" s="193"/>
      <c r="N186" s="193"/>
      <c r="O186" s="193"/>
      <c r="P186" s="193"/>
      <c r="Q186" s="193"/>
      <c r="R186" s="193"/>
      <c r="S186" s="193"/>
      <c r="T186" s="193"/>
      <c r="U186" s="193"/>
      <c r="V186" s="193"/>
      <c r="W186" s="193"/>
      <c r="X186" s="193"/>
      <c r="Y186" s="193"/>
      <c r="Z186" s="193"/>
      <c r="AA186" s="193"/>
    </row>
    <row r="187" spans="1:27" ht="19.5" customHeight="1">
      <c r="A187" s="193"/>
      <c r="B187" s="193"/>
      <c r="C187" s="193"/>
      <c r="D187" s="193"/>
      <c r="E187" s="193"/>
      <c r="F187" s="193"/>
      <c r="G187" s="193"/>
      <c r="H187" s="193"/>
      <c r="I187" s="193"/>
      <c r="J187" s="193"/>
      <c r="K187" s="193"/>
      <c r="L187" s="193"/>
      <c r="M187" s="193"/>
      <c r="N187" s="193"/>
      <c r="O187" s="193"/>
      <c r="P187" s="193"/>
      <c r="Q187" s="193"/>
      <c r="R187" s="193"/>
      <c r="S187" s="193"/>
      <c r="T187" s="193"/>
      <c r="U187" s="193"/>
      <c r="V187" s="193"/>
      <c r="W187" s="193"/>
      <c r="X187" s="193"/>
      <c r="Y187" s="193"/>
      <c r="Z187" s="193"/>
      <c r="AA187" s="193"/>
    </row>
    <row r="188" spans="1:27" ht="19.5" customHeight="1">
      <c r="A188" s="193"/>
      <c r="B188" s="193"/>
      <c r="C188" s="193"/>
      <c r="D188" s="193"/>
      <c r="E188" s="193"/>
      <c r="F188" s="193"/>
      <c r="G188" s="193"/>
      <c r="H188" s="193"/>
      <c r="I188" s="193"/>
      <c r="J188" s="193"/>
      <c r="K188" s="193"/>
      <c r="L188" s="193"/>
      <c r="M188" s="193"/>
      <c r="N188" s="193"/>
      <c r="O188" s="193"/>
      <c r="P188" s="193"/>
      <c r="Q188" s="193"/>
      <c r="R188" s="193"/>
      <c r="S188" s="193"/>
      <c r="T188" s="193"/>
      <c r="U188" s="193"/>
      <c r="V188" s="193"/>
      <c r="W188" s="193"/>
      <c r="X188" s="193"/>
      <c r="Y188" s="193"/>
      <c r="Z188" s="193"/>
      <c r="AA188" s="193"/>
    </row>
    <row r="189" spans="1:27" ht="19.5" customHeight="1">
      <c r="A189" s="193"/>
      <c r="B189" s="193"/>
      <c r="C189" s="193"/>
      <c r="D189" s="193"/>
      <c r="E189" s="193"/>
      <c r="F189" s="193"/>
      <c r="G189" s="193"/>
      <c r="H189" s="193"/>
      <c r="I189" s="193"/>
      <c r="J189" s="193"/>
      <c r="K189" s="193"/>
      <c r="L189" s="193"/>
      <c r="M189" s="193"/>
      <c r="N189" s="193"/>
      <c r="O189" s="193"/>
      <c r="P189" s="193"/>
      <c r="Q189" s="193"/>
      <c r="R189" s="193"/>
      <c r="S189" s="193"/>
      <c r="T189" s="193"/>
      <c r="U189" s="193"/>
      <c r="V189" s="193"/>
      <c r="W189" s="193"/>
      <c r="X189" s="193"/>
      <c r="Y189" s="193"/>
      <c r="Z189" s="193"/>
      <c r="AA189" s="193"/>
    </row>
    <row r="190" spans="1:27" ht="19.5" customHeight="1">
      <c r="A190" s="193"/>
      <c r="B190" s="193"/>
      <c r="C190" s="193"/>
      <c r="D190" s="193"/>
      <c r="E190" s="193"/>
      <c r="F190" s="193"/>
      <c r="G190" s="193"/>
      <c r="H190" s="193"/>
      <c r="I190" s="193"/>
      <c r="J190" s="193"/>
      <c r="K190" s="193"/>
      <c r="L190" s="193"/>
      <c r="M190" s="193"/>
      <c r="N190" s="193"/>
      <c r="O190" s="193"/>
      <c r="P190" s="193"/>
      <c r="Q190" s="193"/>
      <c r="R190" s="193"/>
      <c r="S190" s="193"/>
      <c r="T190" s="193"/>
      <c r="U190" s="193"/>
      <c r="V190" s="193"/>
      <c r="W190" s="193"/>
      <c r="X190" s="193"/>
      <c r="Y190" s="193"/>
      <c r="Z190" s="193"/>
      <c r="AA190" s="193"/>
    </row>
    <row r="191" spans="1:27" ht="19.5" customHeight="1">
      <c r="A191" s="193"/>
      <c r="B191" s="193"/>
      <c r="C191" s="193"/>
      <c r="D191" s="193"/>
      <c r="E191" s="193"/>
      <c r="F191" s="193"/>
      <c r="G191" s="193"/>
      <c r="H191" s="193"/>
      <c r="I191" s="193"/>
      <c r="J191" s="193"/>
      <c r="K191" s="193"/>
      <c r="L191" s="193"/>
      <c r="M191" s="193"/>
      <c r="N191" s="193"/>
      <c r="O191" s="193"/>
      <c r="P191" s="193"/>
      <c r="Q191" s="193"/>
      <c r="R191" s="193"/>
      <c r="S191" s="193"/>
      <c r="T191" s="193"/>
      <c r="U191" s="193"/>
      <c r="V191" s="193"/>
      <c r="W191" s="193"/>
      <c r="X191" s="193"/>
      <c r="Y191" s="193"/>
      <c r="Z191" s="193"/>
      <c r="AA191" s="193"/>
    </row>
    <row r="192" spans="1:27" ht="19.5" customHeight="1">
      <c r="A192" s="193"/>
      <c r="B192" s="193"/>
      <c r="C192" s="193"/>
      <c r="D192" s="193"/>
      <c r="E192" s="193"/>
      <c r="F192" s="193"/>
      <c r="G192" s="193"/>
      <c r="H192" s="193"/>
      <c r="I192" s="193"/>
      <c r="J192" s="193"/>
      <c r="K192" s="193"/>
      <c r="L192" s="193"/>
      <c r="M192" s="193"/>
      <c r="N192" s="193"/>
      <c r="O192" s="193"/>
      <c r="P192" s="193"/>
      <c r="Q192" s="193"/>
      <c r="R192" s="193"/>
      <c r="S192" s="193"/>
      <c r="T192" s="193"/>
      <c r="U192" s="193"/>
      <c r="V192" s="193"/>
      <c r="W192" s="193"/>
      <c r="X192" s="193"/>
      <c r="Y192" s="193"/>
      <c r="Z192" s="193"/>
      <c r="AA192" s="193"/>
    </row>
    <row r="193" spans="1:27" ht="19.5" customHeight="1">
      <c r="A193" s="193"/>
      <c r="B193" s="193"/>
      <c r="C193" s="193"/>
      <c r="D193" s="193"/>
      <c r="E193" s="193"/>
      <c r="F193" s="193"/>
      <c r="G193" s="193"/>
      <c r="H193" s="193"/>
      <c r="I193" s="193"/>
      <c r="J193" s="193"/>
      <c r="K193" s="193"/>
      <c r="L193" s="193"/>
      <c r="M193" s="193"/>
      <c r="N193" s="193"/>
      <c r="O193" s="193"/>
      <c r="P193" s="193"/>
      <c r="Q193" s="193"/>
      <c r="R193" s="193"/>
      <c r="S193" s="193"/>
      <c r="T193" s="193"/>
      <c r="U193" s="193"/>
      <c r="V193" s="193"/>
      <c r="W193" s="193"/>
      <c r="X193" s="193"/>
      <c r="Y193" s="193"/>
      <c r="Z193" s="193"/>
      <c r="AA193" s="193"/>
    </row>
    <row r="194" spans="1:27" ht="19.5" customHeight="1">
      <c r="A194" s="193"/>
      <c r="B194" s="193"/>
      <c r="C194" s="193"/>
      <c r="D194" s="193"/>
      <c r="E194" s="193"/>
      <c r="F194" s="193"/>
      <c r="G194" s="193"/>
      <c r="H194" s="193"/>
      <c r="I194" s="193"/>
      <c r="J194" s="193"/>
      <c r="K194" s="193"/>
      <c r="L194" s="193"/>
      <c r="M194" s="193"/>
      <c r="N194" s="193"/>
      <c r="O194" s="193"/>
      <c r="P194" s="193"/>
      <c r="Q194" s="193"/>
      <c r="R194" s="193"/>
      <c r="S194" s="193"/>
      <c r="T194" s="193"/>
      <c r="U194" s="193"/>
      <c r="V194" s="193"/>
      <c r="W194" s="193"/>
      <c r="X194" s="193"/>
      <c r="Y194" s="193"/>
      <c r="Z194" s="193"/>
      <c r="AA194" s="193"/>
    </row>
    <row r="195" spans="1:27" ht="19.5" customHeight="1">
      <c r="A195" s="193"/>
      <c r="B195" s="193"/>
      <c r="C195" s="193"/>
      <c r="D195" s="193"/>
      <c r="E195" s="193"/>
      <c r="F195" s="193"/>
      <c r="G195" s="193"/>
      <c r="H195" s="193"/>
      <c r="I195" s="193"/>
      <c r="J195" s="193"/>
      <c r="K195" s="193"/>
      <c r="L195" s="193"/>
      <c r="M195" s="193"/>
      <c r="N195" s="193"/>
      <c r="O195" s="193"/>
      <c r="P195" s="193"/>
      <c r="Q195" s="193"/>
      <c r="R195" s="193"/>
      <c r="S195" s="193"/>
      <c r="T195" s="193"/>
      <c r="U195" s="193"/>
      <c r="V195" s="193"/>
      <c r="W195" s="193"/>
      <c r="X195" s="193"/>
      <c r="Y195" s="193"/>
      <c r="Z195" s="193"/>
      <c r="AA195" s="193"/>
    </row>
    <row r="196" spans="1:27" ht="19.5" customHeight="1">
      <c r="A196" s="193"/>
      <c r="B196" s="193"/>
      <c r="C196" s="193"/>
      <c r="D196" s="193"/>
      <c r="E196" s="193"/>
      <c r="F196" s="193"/>
      <c r="G196" s="193"/>
      <c r="H196" s="193"/>
      <c r="I196" s="193"/>
      <c r="J196" s="193"/>
      <c r="K196" s="193"/>
      <c r="L196" s="193"/>
      <c r="M196" s="193"/>
      <c r="N196" s="193"/>
      <c r="O196" s="193"/>
      <c r="P196" s="193"/>
      <c r="Q196" s="193"/>
      <c r="R196" s="193"/>
      <c r="S196" s="193"/>
      <c r="T196" s="193"/>
      <c r="U196" s="193"/>
      <c r="V196" s="193"/>
      <c r="W196" s="193"/>
      <c r="X196" s="193"/>
      <c r="Y196" s="193"/>
      <c r="Z196" s="193"/>
      <c r="AA196" s="193"/>
    </row>
    <row r="197" spans="1:27" ht="19.5" customHeight="1">
      <c r="A197" s="193"/>
      <c r="B197" s="193"/>
      <c r="C197" s="193"/>
      <c r="D197" s="193"/>
      <c r="E197" s="193"/>
      <c r="F197" s="193"/>
      <c r="G197" s="193"/>
      <c r="H197" s="193"/>
      <c r="I197" s="193"/>
      <c r="J197" s="193"/>
      <c r="K197" s="193"/>
      <c r="L197" s="193"/>
      <c r="M197" s="193"/>
      <c r="N197" s="193"/>
      <c r="O197" s="193"/>
      <c r="P197" s="193"/>
      <c r="Q197" s="193"/>
      <c r="R197" s="193"/>
      <c r="S197" s="193"/>
      <c r="T197" s="193"/>
      <c r="U197" s="193"/>
      <c r="V197" s="193"/>
      <c r="W197" s="193"/>
      <c r="X197" s="193"/>
      <c r="Y197" s="193"/>
      <c r="Z197" s="193"/>
      <c r="AA197" s="193"/>
    </row>
    <row r="198" spans="1:27" ht="19.5" customHeight="1">
      <c r="A198" s="193"/>
      <c r="B198" s="193"/>
      <c r="C198" s="193"/>
      <c r="D198" s="193"/>
      <c r="E198" s="193"/>
      <c r="F198" s="193"/>
      <c r="G198" s="193"/>
      <c r="H198" s="193"/>
      <c r="I198" s="193"/>
      <c r="J198" s="193"/>
      <c r="K198" s="193"/>
      <c r="L198" s="193"/>
      <c r="M198" s="193"/>
      <c r="N198" s="193"/>
      <c r="O198" s="193"/>
      <c r="P198" s="193"/>
      <c r="Q198" s="193"/>
      <c r="R198" s="193"/>
      <c r="S198" s="193"/>
      <c r="T198" s="193"/>
      <c r="U198" s="193"/>
      <c r="V198" s="193"/>
      <c r="W198" s="193"/>
      <c r="X198" s="193"/>
      <c r="Y198" s="193"/>
      <c r="Z198" s="193"/>
      <c r="AA198" s="193"/>
    </row>
    <row r="199" spans="1:27" ht="19.5" customHeight="1">
      <c r="A199" s="193"/>
      <c r="B199" s="193"/>
      <c r="C199" s="193"/>
      <c r="D199" s="193"/>
      <c r="E199" s="193"/>
      <c r="F199" s="193"/>
      <c r="G199" s="193"/>
      <c r="H199" s="193"/>
      <c r="I199" s="193"/>
      <c r="J199" s="193"/>
      <c r="K199" s="193"/>
      <c r="L199" s="193"/>
      <c r="M199" s="193"/>
      <c r="N199" s="193"/>
      <c r="O199" s="193"/>
      <c r="P199" s="193"/>
      <c r="Q199" s="193"/>
      <c r="R199" s="193"/>
      <c r="S199" s="193"/>
      <c r="T199" s="193"/>
      <c r="U199" s="193"/>
      <c r="V199" s="193"/>
      <c r="W199" s="193"/>
      <c r="X199" s="193"/>
      <c r="Y199" s="193"/>
      <c r="Z199" s="193"/>
      <c r="AA199" s="193"/>
    </row>
    <row r="200" spans="1:27" ht="19.5" customHeight="1">
      <c r="A200" s="193"/>
      <c r="B200" s="193"/>
      <c r="C200" s="193"/>
      <c r="D200" s="193"/>
      <c r="E200" s="193"/>
      <c r="F200" s="193"/>
      <c r="G200" s="193"/>
      <c r="H200" s="193"/>
      <c r="I200" s="193"/>
      <c r="J200" s="193"/>
      <c r="K200" s="193"/>
      <c r="L200" s="193"/>
      <c r="M200" s="193"/>
      <c r="N200" s="193"/>
      <c r="O200" s="193"/>
      <c r="P200" s="193"/>
      <c r="Q200" s="193"/>
      <c r="R200" s="193"/>
      <c r="S200" s="193"/>
      <c r="T200" s="193"/>
      <c r="U200" s="193"/>
      <c r="V200" s="193"/>
      <c r="W200" s="193"/>
      <c r="X200" s="193"/>
      <c r="Y200" s="193"/>
      <c r="Z200" s="193"/>
      <c r="AA200" s="193"/>
    </row>
    <row r="201" spans="1:27" ht="19.5" customHeight="1">
      <c r="A201" s="193"/>
      <c r="B201" s="193"/>
      <c r="C201" s="193"/>
      <c r="D201" s="193"/>
      <c r="E201" s="193"/>
      <c r="F201" s="193"/>
      <c r="G201" s="193"/>
      <c r="H201" s="193"/>
      <c r="I201" s="193"/>
      <c r="J201" s="193"/>
      <c r="K201" s="193"/>
      <c r="L201" s="193"/>
      <c r="M201" s="193"/>
      <c r="N201" s="193"/>
      <c r="O201" s="193"/>
      <c r="P201" s="193"/>
      <c r="Q201" s="193"/>
      <c r="R201" s="193"/>
      <c r="S201" s="193"/>
      <c r="T201" s="193"/>
      <c r="U201" s="193"/>
      <c r="V201" s="193"/>
      <c r="W201" s="193"/>
      <c r="X201" s="193"/>
      <c r="Y201" s="193"/>
      <c r="Z201" s="193"/>
      <c r="AA201" s="193"/>
    </row>
    <row r="202" spans="1:27" ht="19.5" customHeight="1">
      <c r="A202" s="193"/>
      <c r="B202" s="193"/>
      <c r="C202" s="193"/>
      <c r="D202" s="193"/>
      <c r="E202" s="193"/>
      <c r="F202" s="193"/>
      <c r="G202" s="193"/>
      <c r="H202" s="193"/>
      <c r="I202" s="193"/>
      <c r="J202" s="193"/>
      <c r="K202" s="193"/>
      <c r="L202" s="193"/>
      <c r="M202" s="193"/>
      <c r="N202" s="193"/>
      <c r="O202" s="193"/>
      <c r="P202" s="193"/>
      <c r="Q202" s="193"/>
      <c r="R202" s="193"/>
      <c r="S202" s="193"/>
      <c r="T202" s="193"/>
      <c r="U202" s="193"/>
      <c r="V202" s="193"/>
      <c r="W202" s="193"/>
      <c r="X202" s="193"/>
      <c r="Y202" s="193"/>
      <c r="Z202" s="193"/>
      <c r="AA202" s="193"/>
    </row>
    <row r="203" spans="1:27" ht="19.5" customHeight="1">
      <c r="A203" s="193"/>
      <c r="B203" s="193"/>
      <c r="C203" s="193"/>
      <c r="D203" s="193"/>
      <c r="E203" s="193"/>
      <c r="F203" s="193"/>
      <c r="G203" s="193"/>
      <c r="H203" s="193"/>
      <c r="I203" s="193"/>
      <c r="J203" s="193"/>
      <c r="K203" s="193"/>
      <c r="L203" s="193"/>
      <c r="M203" s="193"/>
      <c r="N203" s="193"/>
      <c r="O203" s="193"/>
      <c r="P203" s="193"/>
      <c r="Q203" s="193"/>
      <c r="R203" s="193"/>
      <c r="S203" s="193"/>
      <c r="T203" s="193"/>
      <c r="U203" s="193"/>
      <c r="V203" s="193"/>
      <c r="W203" s="193"/>
      <c r="X203" s="193"/>
      <c r="Y203" s="193"/>
      <c r="Z203" s="193"/>
      <c r="AA203" s="193"/>
    </row>
    <row r="204" spans="1:27" ht="19.5" customHeight="1">
      <c r="A204" s="193"/>
      <c r="B204" s="193"/>
      <c r="C204" s="193"/>
      <c r="D204" s="193"/>
      <c r="E204" s="193"/>
      <c r="F204" s="193"/>
      <c r="G204" s="193"/>
      <c r="H204" s="193"/>
      <c r="I204" s="193"/>
      <c r="J204" s="193"/>
      <c r="K204" s="193"/>
      <c r="L204" s="193"/>
      <c r="M204" s="193"/>
      <c r="N204" s="193"/>
      <c r="O204" s="193"/>
      <c r="P204" s="193"/>
      <c r="Q204" s="193"/>
      <c r="R204" s="193"/>
      <c r="S204" s="193"/>
      <c r="T204" s="193"/>
      <c r="U204" s="193"/>
      <c r="V204" s="193"/>
      <c r="W204" s="193"/>
      <c r="X204" s="193"/>
      <c r="Y204" s="193"/>
      <c r="Z204" s="193"/>
      <c r="AA204" s="193"/>
    </row>
    <row r="205" spans="1:27" ht="19.5" customHeight="1">
      <c r="A205" s="193"/>
      <c r="B205" s="193"/>
      <c r="C205" s="193"/>
      <c r="D205" s="193"/>
      <c r="E205" s="193"/>
      <c r="F205" s="193"/>
      <c r="G205" s="193"/>
      <c r="H205" s="193"/>
      <c r="I205" s="193"/>
      <c r="J205" s="193"/>
      <c r="K205" s="193"/>
      <c r="L205" s="193"/>
      <c r="M205" s="193"/>
      <c r="N205" s="193"/>
      <c r="O205" s="193"/>
      <c r="P205" s="193"/>
      <c r="Q205" s="193"/>
      <c r="R205" s="193"/>
      <c r="S205" s="193"/>
      <c r="T205" s="193"/>
      <c r="U205" s="193"/>
      <c r="V205" s="193"/>
      <c r="W205" s="193"/>
      <c r="X205" s="193"/>
      <c r="Y205" s="193"/>
      <c r="Z205" s="193"/>
      <c r="AA205" s="193"/>
    </row>
    <row r="206" spans="1:27" ht="19.5" customHeight="1">
      <c r="A206" s="193"/>
      <c r="B206" s="193"/>
      <c r="C206" s="193"/>
      <c r="D206" s="193"/>
      <c r="E206" s="193"/>
      <c r="F206" s="193"/>
      <c r="G206" s="193"/>
      <c r="H206" s="193"/>
      <c r="I206" s="193"/>
      <c r="J206" s="193"/>
      <c r="K206" s="193"/>
      <c r="L206" s="193"/>
      <c r="M206" s="193"/>
      <c r="N206" s="193"/>
      <c r="O206" s="193"/>
      <c r="P206" s="193"/>
      <c r="Q206" s="193"/>
      <c r="R206" s="193"/>
      <c r="S206" s="193"/>
      <c r="T206" s="193"/>
      <c r="U206" s="193"/>
      <c r="V206" s="193"/>
      <c r="W206" s="193"/>
      <c r="X206" s="193"/>
      <c r="Y206" s="193"/>
      <c r="Z206" s="193"/>
      <c r="AA206" s="193"/>
    </row>
    <row r="207" spans="1:27" ht="19.5" customHeight="1">
      <c r="A207" s="193"/>
      <c r="B207" s="193"/>
      <c r="C207" s="193"/>
      <c r="D207" s="193"/>
      <c r="E207" s="193"/>
      <c r="F207" s="193"/>
      <c r="G207" s="193"/>
      <c r="H207" s="193"/>
      <c r="I207" s="193"/>
      <c r="J207" s="193"/>
      <c r="K207" s="193"/>
      <c r="L207" s="193"/>
      <c r="M207" s="193"/>
      <c r="N207" s="193"/>
      <c r="O207" s="193"/>
      <c r="P207" s="193"/>
      <c r="Q207" s="193"/>
      <c r="R207" s="193"/>
      <c r="S207" s="193"/>
      <c r="T207" s="193"/>
      <c r="U207" s="193"/>
      <c r="V207" s="193"/>
      <c r="W207" s="193"/>
      <c r="X207" s="193"/>
      <c r="Y207" s="193"/>
      <c r="Z207" s="193"/>
      <c r="AA207" s="193"/>
    </row>
    <row r="208" spans="1:27" ht="19.5" customHeight="1">
      <c r="A208" s="193"/>
      <c r="B208" s="193"/>
      <c r="C208" s="193"/>
      <c r="D208" s="193"/>
      <c r="E208" s="193"/>
      <c r="F208" s="193"/>
      <c r="G208" s="193"/>
      <c r="H208" s="193"/>
      <c r="I208" s="193"/>
      <c r="J208" s="193"/>
      <c r="K208" s="193"/>
      <c r="L208" s="193"/>
      <c r="M208" s="193"/>
      <c r="N208" s="193"/>
      <c r="O208" s="193"/>
      <c r="P208" s="193"/>
      <c r="Q208" s="193"/>
      <c r="R208" s="193"/>
      <c r="S208" s="193"/>
      <c r="T208" s="193"/>
      <c r="U208" s="193"/>
      <c r="V208" s="193"/>
      <c r="W208" s="193"/>
      <c r="X208" s="193"/>
      <c r="Y208" s="193"/>
      <c r="Z208" s="193"/>
      <c r="AA208" s="193"/>
    </row>
    <row r="209" spans="1:27" ht="19.5" customHeight="1">
      <c r="A209" s="193"/>
      <c r="B209" s="193"/>
      <c r="C209" s="193"/>
      <c r="D209" s="193"/>
      <c r="E209" s="193"/>
      <c r="F209" s="193"/>
      <c r="G209" s="193"/>
      <c r="H209" s="193"/>
      <c r="I209" s="193"/>
      <c r="J209" s="193"/>
      <c r="K209" s="193"/>
      <c r="L209" s="193"/>
      <c r="M209" s="193"/>
      <c r="N209" s="193"/>
      <c r="O209" s="193"/>
      <c r="P209" s="193"/>
      <c r="Q209" s="193"/>
      <c r="R209" s="193"/>
      <c r="S209" s="193"/>
      <c r="T209" s="193"/>
      <c r="U209" s="193"/>
      <c r="V209" s="193"/>
      <c r="W209" s="193"/>
      <c r="X209" s="193"/>
      <c r="Y209" s="193"/>
      <c r="Z209" s="193"/>
      <c r="AA209" s="193"/>
    </row>
    <row r="210" spans="1:27" ht="19.5" customHeight="1">
      <c r="A210" s="193"/>
      <c r="B210" s="193"/>
      <c r="C210" s="193"/>
      <c r="D210" s="193"/>
      <c r="E210" s="193"/>
      <c r="F210" s="193"/>
      <c r="G210" s="193"/>
      <c r="H210" s="193"/>
      <c r="I210" s="193"/>
      <c r="J210" s="193"/>
      <c r="K210" s="193"/>
      <c r="L210" s="193"/>
      <c r="M210" s="193"/>
      <c r="N210" s="193"/>
      <c r="O210" s="193"/>
      <c r="P210" s="193"/>
      <c r="Q210" s="193"/>
      <c r="R210" s="193"/>
      <c r="S210" s="193"/>
      <c r="T210" s="193"/>
      <c r="U210" s="193"/>
      <c r="V210" s="193"/>
      <c r="W210" s="193"/>
      <c r="X210" s="193"/>
      <c r="Y210" s="193"/>
      <c r="Z210" s="193"/>
      <c r="AA210" s="193"/>
    </row>
    <row r="211" spans="1:27" ht="19.5" customHeight="1">
      <c r="A211" s="193"/>
      <c r="B211" s="193"/>
      <c r="C211" s="193"/>
      <c r="D211" s="193"/>
      <c r="E211" s="193"/>
      <c r="F211" s="193"/>
      <c r="G211" s="193"/>
      <c r="H211" s="193"/>
      <c r="I211" s="193"/>
      <c r="J211" s="193"/>
      <c r="K211" s="193"/>
      <c r="L211" s="193"/>
      <c r="M211" s="193"/>
      <c r="N211" s="193"/>
      <c r="O211" s="193"/>
      <c r="P211" s="193"/>
      <c r="Q211" s="193"/>
      <c r="R211" s="193"/>
      <c r="S211" s="193"/>
      <c r="T211" s="193"/>
      <c r="U211" s="193"/>
      <c r="V211" s="193"/>
      <c r="W211" s="193"/>
      <c r="X211" s="193"/>
      <c r="Y211" s="193"/>
      <c r="Z211" s="193"/>
      <c r="AA211" s="193"/>
    </row>
    <row r="212" spans="1:27" ht="19.5" customHeight="1">
      <c r="A212" s="193"/>
      <c r="B212" s="193"/>
      <c r="C212" s="193"/>
      <c r="D212" s="193"/>
      <c r="E212" s="193"/>
      <c r="F212" s="193"/>
      <c r="G212" s="193"/>
      <c r="H212" s="193"/>
      <c r="I212" s="193"/>
      <c r="J212" s="193"/>
      <c r="K212" s="193"/>
      <c r="L212" s="193"/>
      <c r="M212" s="193"/>
      <c r="N212" s="193"/>
      <c r="O212" s="193"/>
      <c r="P212" s="193"/>
      <c r="Q212" s="193"/>
      <c r="R212" s="193"/>
      <c r="S212" s="193"/>
      <c r="T212" s="193"/>
      <c r="U212" s="193"/>
      <c r="V212" s="193"/>
      <c r="W212" s="193"/>
      <c r="X212" s="193"/>
      <c r="Y212" s="193"/>
      <c r="Z212" s="193"/>
      <c r="AA212" s="193"/>
    </row>
    <row r="213" spans="1:27" ht="19.5" customHeight="1">
      <c r="A213" s="193"/>
      <c r="B213" s="193"/>
      <c r="C213" s="193"/>
      <c r="D213" s="193"/>
      <c r="E213" s="193"/>
      <c r="F213" s="193"/>
      <c r="G213" s="193"/>
      <c r="H213" s="193"/>
      <c r="I213" s="193"/>
      <c r="J213" s="193"/>
      <c r="K213" s="193"/>
      <c r="L213" s="193"/>
      <c r="M213" s="193"/>
      <c r="N213" s="193"/>
      <c r="O213" s="193"/>
      <c r="P213" s="193"/>
      <c r="Q213" s="193"/>
      <c r="R213" s="193"/>
      <c r="S213" s="193"/>
      <c r="T213" s="193"/>
      <c r="U213" s="193"/>
      <c r="V213" s="193"/>
      <c r="W213" s="193"/>
      <c r="X213" s="193"/>
      <c r="Y213" s="193"/>
      <c r="Z213" s="193"/>
      <c r="AA213" s="193"/>
    </row>
    <row r="214" spans="1:27" ht="19.5" customHeight="1">
      <c r="A214" s="193"/>
      <c r="B214" s="193"/>
      <c r="C214" s="193"/>
      <c r="D214" s="193"/>
      <c r="E214" s="193"/>
      <c r="F214" s="193"/>
      <c r="G214" s="193"/>
      <c r="H214" s="193"/>
      <c r="I214" s="193"/>
      <c r="J214" s="193"/>
      <c r="K214" s="193"/>
      <c r="L214" s="193"/>
      <c r="M214" s="193"/>
      <c r="N214" s="193"/>
      <c r="O214" s="193"/>
      <c r="P214" s="193"/>
      <c r="Q214" s="193"/>
      <c r="R214" s="193"/>
      <c r="S214" s="193"/>
      <c r="T214" s="193"/>
      <c r="U214" s="193"/>
      <c r="V214" s="193"/>
      <c r="W214" s="193"/>
      <c r="X214" s="193"/>
      <c r="Y214" s="193"/>
      <c r="Z214" s="193"/>
      <c r="AA214" s="193"/>
    </row>
    <row r="215" spans="1:27" ht="19.5" customHeight="1">
      <c r="A215" s="193"/>
      <c r="B215" s="193"/>
      <c r="C215" s="193"/>
      <c r="D215" s="193"/>
      <c r="E215" s="193"/>
      <c r="F215" s="193"/>
      <c r="G215" s="193"/>
      <c r="H215" s="193"/>
      <c r="I215" s="193"/>
      <c r="J215" s="193"/>
      <c r="K215" s="193"/>
      <c r="L215" s="193"/>
      <c r="M215" s="193"/>
      <c r="N215" s="193"/>
      <c r="O215" s="193"/>
      <c r="P215" s="193"/>
      <c r="Q215" s="193"/>
      <c r="R215" s="193"/>
      <c r="S215" s="193"/>
      <c r="T215" s="193"/>
      <c r="U215" s="193"/>
      <c r="V215" s="193"/>
      <c r="W215" s="193"/>
      <c r="X215" s="193"/>
      <c r="Y215" s="193"/>
      <c r="Z215" s="193"/>
      <c r="AA215" s="193"/>
    </row>
    <row r="216" spans="1:27" ht="19.5" customHeight="1">
      <c r="A216" s="193"/>
      <c r="B216" s="193"/>
      <c r="C216" s="193"/>
      <c r="D216" s="193"/>
      <c r="E216" s="193"/>
      <c r="F216" s="193"/>
      <c r="G216" s="193"/>
      <c r="H216" s="193"/>
      <c r="I216" s="193"/>
      <c r="J216" s="193"/>
      <c r="K216" s="193"/>
      <c r="L216" s="193"/>
      <c r="M216" s="193"/>
      <c r="N216" s="193"/>
      <c r="O216" s="193"/>
      <c r="P216" s="193"/>
      <c r="Q216" s="193"/>
      <c r="R216" s="193"/>
      <c r="S216" s="193"/>
      <c r="T216" s="193"/>
      <c r="U216" s="193"/>
      <c r="V216" s="193"/>
      <c r="W216" s="193"/>
      <c r="X216" s="193"/>
      <c r="Y216" s="193"/>
      <c r="Z216" s="193"/>
      <c r="AA216" s="193"/>
    </row>
    <row r="217" spans="1:27" ht="19.5" customHeight="1">
      <c r="A217" s="193"/>
      <c r="B217" s="193"/>
      <c r="C217" s="193"/>
      <c r="D217" s="193"/>
      <c r="E217" s="193"/>
      <c r="F217" s="193"/>
      <c r="G217" s="193"/>
      <c r="H217" s="193"/>
      <c r="I217" s="193"/>
      <c r="J217" s="193"/>
      <c r="K217" s="193"/>
      <c r="L217" s="193"/>
      <c r="M217" s="193"/>
      <c r="N217" s="193"/>
      <c r="O217" s="193"/>
      <c r="P217" s="193"/>
      <c r="Q217" s="193"/>
      <c r="R217" s="193"/>
      <c r="S217" s="193"/>
      <c r="T217" s="193"/>
      <c r="U217" s="193"/>
      <c r="V217" s="193"/>
      <c r="W217" s="193"/>
      <c r="X217" s="193"/>
      <c r="Y217" s="193"/>
      <c r="Z217" s="193"/>
      <c r="AA217" s="193"/>
    </row>
    <row r="218" spans="1:27" ht="19.5" customHeight="1">
      <c r="A218" s="193"/>
      <c r="B218" s="193"/>
      <c r="C218" s="193"/>
      <c r="D218" s="193"/>
      <c r="E218" s="193"/>
      <c r="F218" s="193"/>
      <c r="G218" s="193"/>
      <c r="H218" s="193"/>
      <c r="I218" s="193"/>
      <c r="J218" s="193"/>
      <c r="K218" s="193"/>
      <c r="L218" s="193"/>
      <c r="M218" s="193"/>
      <c r="N218" s="193"/>
      <c r="O218" s="193"/>
      <c r="P218" s="193"/>
      <c r="Q218" s="193"/>
      <c r="R218" s="193"/>
      <c r="S218" s="193"/>
      <c r="T218" s="193"/>
      <c r="U218" s="193"/>
      <c r="V218" s="193"/>
      <c r="W218" s="193"/>
      <c r="X218" s="193"/>
      <c r="Y218" s="193"/>
      <c r="Z218" s="193"/>
      <c r="AA218" s="193"/>
    </row>
    <row r="219" spans="1:27" ht="19.5" customHeight="1">
      <c r="A219" s="193"/>
      <c r="B219" s="193"/>
      <c r="C219" s="193"/>
      <c r="D219" s="193"/>
      <c r="E219" s="193"/>
      <c r="F219" s="193"/>
      <c r="G219" s="193"/>
      <c r="H219" s="193"/>
      <c r="I219" s="193"/>
      <c r="J219" s="193"/>
      <c r="K219" s="193"/>
      <c r="L219" s="193"/>
      <c r="M219" s="193"/>
      <c r="N219" s="193"/>
      <c r="O219" s="193"/>
      <c r="P219" s="193"/>
      <c r="Q219" s="193"/>
      <c r="R219" s="193"/>
      <c r="S219" s="193"/>
      <c r="T219" s="193"/>
      <c r="U219" s="193"/>
      <c r="V219" s="193"/>
      <c r="W219" s="193"/>
      <c r="X219" s="193"/>
      <c r="Y219" s="193"/>
      <c r="Z219" s="193"/>
      <c r="AA219" s="193"/>
    </row>
    <row r="220" spans="1:27" ht="19.5" customHeight="1">
      <c r="A220" s="193"/>
      <c r="B220" s="193"/>
      <c r="C220" s="193"/>
      <c r="D220" s="193"/>
      <c r="E220" s="193"/>
      <c r="F220" s="193"/>
      <c r="G220" s="193"/>
      <c r="H220" s="193"/>
      <c r="I220" s="193"/>
      <c r="J220" s="193"/>
      <c r="K220" s="193"/>
      <c r="L220" s="193"/>
      <c r="M220" s="193"/>
      <c r="N220" s="193"/>
      <c r="O220" s="193"/>
      <c r="P220" s="193"/>
      <c r="Q220" s="193"/>
      <c r="R220" s="193"/>
      <c r="S220" s="193"/>
      <c r="T220" s="193"/>
      <c r="U220" s="193"/>
      <c r="V220" s="193"/>
      <c r="W220" s="193"/>
      <c r="X220" s="193"/>
      <c r="Y220" s="193"/>
      <c r="Z220" s="193"/>
      <c r="AA220" s="193"/>
    </row>
    <row r="221" spans="1:27" ht="19.5" customHeight="1">
      <c r="A221" s="193"/>
      <c r="B221" s="193"/>
      <c r="C221" s="193"/>
      <c r="D221" s="193"/>
      <c r="E221" s="193"/>
      <c r="F221" s="193"/>
      <c r="G221" s="193"/>
      <c r="H221" s="193"/>
      <c r="I221" s="193"/>
      <c r="J221" s="193"/>
      <c r="K221" s="193"/>
      <c r="L221" s="193"/>
      <c r="M221" s="193"/>
      <c r="N221" s="193"/>
      <c r="O221" s="193"/>
      <c r="P221" s="193"/>
      <c r="Q221" s="193"/>
      <c r="R221" s="193"/>
      <c r="S221" s="193"/>
      <c r="T221" s="193"/>
      <c r="U221" s="193"/>
      <c r="V221" s="193"/>
      <c r="W221" s="193"/>
      <c r="X221" s="193"/>
      <c r="Y221" s="193"/>
      <c r="Z221" s="193"/>
      <c r="AA221" s="193"/>
    </row>
    <row r="222" spans="1:27" ht="19.5" customHeight="1">
      <c r="A222" s="193"/>
      <c r="B222" s="193"/>
      <c r="C222" s="193"/>
      <c r="D222" s="193"/>
      <c r="E222" s="193"/>
      <c r="F222" s="193"/>
      <c r="G222" s="193"/>
      <c r="H222" s="193"/>
      <c r="I222" s="193"/>
      <c r="J222" s="193"/>
      <c r="K222" s="193"/>
      <c r="L222" s="193"/>
      <c r="M222" s="193"/>
      <c r="N222" s="193"/>
      <c r="O222" s="193"/>
      <c r="P222" s="193"/>
      <c r="Q222" s="193"/>
      <c r="R222" s="193"/>
      <c r="S222" s="193"/>
      <c r="T222" s="193"/>
      <c r="U222" s="193"/>
      <c r="V222" s="193"/>
      <c r="W222" s="193"/>
      <c r="X222" s="193"/>
      <c r="Y222" s="193"/>
      <c r="Z222" s="193"/>
      <c r="AA222" s="193"/>
    </row>
    <row r="223" spans="1:27" ht="19.5" customHeight="1">
      <c r="A223" s="193"/>
      <c r="B223" s="193"/>
      <c r="C223" s="193"/>
      <c r="D223" s="193"/>
      <c r="E223" s="193"/>
      <c r="F223" s="193"/>
      <c r="G223" s="193"/>
      <c r="H223" s="193"/>
      <c r="I223" s="193"/>
      <c r="J223" s="193"/>
      <c r="K223" s="193"/>
      <c r="L223" s="193"/>
      <c r="M223" s="193"/>
      <c r="N223" s="193"/>
      <c r="O223" s="193"/>
      <c r="P223" s="193"/>
      <c r="Q223" s="193"/>
      <c r="R223" s="193"/>
      <c r="S223" s="193"/>
      <c r="T223" s="193"/>
      <c r="U223" s="193"/>
      <c r="V223" s="193"/>
      <c r="W223" s="193"/>
      <c r="X223" s="193"/>
      <c r="Y223" s="193"/>
      <c r="Z223" s="193"/>
      <c r="AA223" s="193"/>
    </row>
    <row r="224" spans="1:27" ht="19.5" customHeight="1">
      <c r="A224" s="193"/>
      <c r="B224" s="193"/>
      <c r="C224" s="193"/>
      <c r="D224" s="193"/>
      <c r="E224" s="193"/>
      <c r="F224" s="193"/>
      <c r="G224" s="193"/>
      <c r="H224" s="193"/>
      <c r="I224" s="193"/>
      <c r="J224" s="193"/>
      <c r="K224" s="193"/>
      <c r="L224" s="193"/>
      <c r="M224" s="193"/>
      <c r="N224" s="193"/>
      <c r="O224" s="193"/>
      <c r="P224" s="193"/>
      <c r="Q224" s="193"/>
      <c r="R224" s="193"/>
      <c r="S224" s="193"/>
      <c r="T224" s="193"/>
      <c r="U224" s="193"/>
      <c r="V224" s="193"/>
      <c r="W224" s="193"/>
      <c r="X224" s="193"/>
      <c r="Y224" s="193"/>
      <c r="Z224" s="193"/>
      <c r="AA224" s="193"/>
    </row>
    <row r="225" spans="1:27" ht="19.5" customHeight="1">
      <c r="A225" s="193"/>
      <c r="B225" s="193"/>
      <c r="C225" s="193"/>
      <c r="D225" s="193"/>
      <c r="E225" s="193"/>
      <c r="F225" s="193"/>
      <c r="G225" s="193"/>
      <c r="H225" s="193"/>
      <c r="I225" s="193"/>
      <c r="J225" s="193"/>
      <c r="K225" s="193"/>
      <c r="L225" s="193"/>
      <c r="M225" s="193"/>
      <c r="N225" s="193"/>
      <c r="O225" s="193"/>
      <c r="P225" s="193"/>
      <c r="Q225" s="193"/>
      <c r="R225" s="193"/>
      <c r="S225" s="193"/>
      <c r="T225" s="193"/>
      <c r="U225" s="193"/>
      <c r="V225" s="193"/>
      <c r="W225" s="193"/>
      <c r="X225" s="193"/>
      <c r="Y225" s="193"/>
      <c r="Z225" s="193"/>
      <c r="AA225" s="193"/>
    </row>
    <row r="226" spans="1:27" ht="19.5" customHeight="1">
      <c r="A226" s="193"/>
      <c r="B226" s="193"/>
      <c r="C226" s="193"/>
      <c r="D226" s="193"/>
      <c r="E226" s="193"/>
      <c r="F226" s="193"/>
      <c r="G226" s="193"/>
      <c r="H226" s="193"/>
      <c r="I226" s="193"/>
      <c r="J226" s="193"/>
      <c r="K226" s="193"/>
      <c r="L226" s="193"/>
      <c r="M226" s="193"/>
      <c r="N226" s="193"/>
      <c r="O226" s="193"/>
      <c r="P226" s="193"/>
      <c r="Q226" s="193"/>
      <c r="R226" s="193"/>
      <c r="S226" s="193"/>
      <c r="T226" s="193"/>
      <c r="U226" s="193"/>
      <c r="V226" s="193"/>
      <c r="W226" s="193"/>
      <c r="X226" s="193"/>
      <c r="Y226" s="193"/>
      <c r="Z226" s="193"/>
      <c r="AA226" s="193"/>
    </row>
    <row r="227" spans="1:27" ht="19.5" customHeight="1">
      <c r="A227" s="193"/>
      <c r="B227" s="193"/>
      <c r="C227" s="193"/>
      <c r="D227" s="193"/>
      <c r="E227" s="193"/>
      <c r="F227" s="193"/>
      <c r="G227" s="193"/>
      <c r="H227" s="193"/>
      <c r="I227" s="193"/>
      <c r="J227" s="193"/>
      <c r="K227" s="193"/>
      <c r="L227" s="193"/>
      <c r="M227" s="193"/>
      <c r="N227" s="193"/>
      <c r="O227" s="193"/>
      <c r="P227" s="193"/>
      <c r="Q227" s="193"/>
      <c r="R227" s="193"/>
      <c r="S227" s="193"/>
      <c r="T227" s="193"/>
      <c r="U227" s="193"/>
      <c r="V227" s="193"/>
      <c r="W227" s="193"/>
      <c r="X227" s="193"/>
      <c r="Y227" s="193"/>
      <c r="Z227" s="193"/>
      <c r="AA227" s="193"/>
    </row>
    <row r="228" spans="1:27" ht="19.5" customHeight="1">
      <c r="A228" s="193"/>
      <c r="B228" s="193"/>
      <c r="C228" s="193"/>
      <c r="D228" s="193"/>
      <c r="E228" s="193"/>
      <c r="F228" s="193"/>
      <c r="G228" s="193"/>
      <c r="H228" s="193"/>
      <c r="I228" s="193"/>
      <c r="J228" s="193"/>
      <c r="K228" s="193"/>
      <c r="L228" s="193"/>
      <c r="M228" s="193"/>
      <c r="N228" s="193"/>
      <c r="O228" s="193"/>
      <c r="P228" s="193"/>
      <c r="Q228" s="193"/>
      <c r="R228" s="193"/>
      <c r="S228" s="193"/>
      <c r="T228" s="193"/>
      <c r="U228" s="193"/>
      <c r="V228" s="193"/>
      <c r="W228" s="193"/>
      <c r="X228" s="193"/>
      <c r="Y228" s="193"/>
      <c r="Z228" s="193"/>
      <c r="AA228" s="193"/>
    </row>
    <row r="229" spans="1:27" ht="19.5" customHeight="1">
      <c r="A229" s="193"/>
      <c r="B229" s="193"/>
      <c r="C229" s="193"/>
      <c r="D229" s="193"/>
      <c r="E229" s="193"/>
      <c r="F229" s="193"/>
      <c r="G229" s="193"/>
      <c r="H229" s="193"/>
      <c r="I229" s="193"/>
      <c r="J229" s="193"/>
      <c r="K229" s="193"/>
      <c r="L229" s="193"/>
      <c r="M229" s="193"/>
      <c r="N229" s="193"/>
      <c r="O229" s="193"/>
      <c r="P229" s="193"/>
      <c r="Q229" s="193"/>
      <c r="R229" s="193"/>
      <c r="S229" s="193"/>
      <c r="T229" s="193"/>
      <c r="U229" s="193"/>
      <c r="V229" s="193"/>
      <c r="W229" s="193"/>
      <c r="X229" s="193"/>
      <c r="Y229" s="193"/>
      <c r="Z229" s="193"/>
      <c r="AA229" s="193"/>
    </row>
    <row r="230" spans="1:27" ht="19.5" customHeight="1">
      <c r="A230" s="193"/>
      <c r="B230" s="193"/>
      <c r="C230" s="193"/>
      <c r="D230" s="193"/>
      <c r="E230" s="193"/>
      <c r="F230" s="193"/>
      <c r="G230" s="193"/>
      <c r="H230" s="193"/>
      <c r="I230" s="193"/>
      <c r="J230" s="193"/>
      <c r="K230" s="193"/>
      <c r="L230" s="193"/>
      <c r="M230" s="193"/>
      <c r="N230" s="193"/>
      <c r="O230" s="193"/>
      <c r="P230" s="193"/>
      <c r="Q230" s="193"/>
      <c r="R230" s="193"/>
      <c r="S230" s="193"/>
      <c r="T230" s="193"/>
      <c r="U230" s="193"/>
      <c r="V230" s="193"/>
      <c r="W230" s="193"/>
      <c r="X230" s="193"/>
      <c r="Y230" s="193"/>
      <c r="Z230" s="193"/>
      <c r="AA230" s="193"/>
    </row>
    <row r="231" spans="1:27" ht="19.5" customHeight="1">
      <c r="A231" s="193"/>
      <c r="B231" s="193"/>
      <c r="C231" s="193"/>
      <c r="D231" s="193"/>
      <c r="E231" s="193"/>
      <c r="F231" s="193"/>
      <c r="G231" s="193"/>
      <c r="H231" s="193"/>
      <c r="I231" s="193"/>
      <c r="J231" s="193"/>
      <c r="K231" s="193"/>
      <c r="L231" s="193"/>
      <c r="M231" s="193"/>
      <c r="N231" s="193"/>
      <c r="O231" s="193"/>
      <c r="P231" s="193"/>
      <c r="Q231" s="193"/>
      <c r="R231" s="193"/>
      <c r="S231" s="193"/>
      <c r="T231" s="193"/>
      <c r="U231" s="193"/>
      <c r="V231" s="193"/>
      <c r="W231" s="193"/>
      <c r="X231" s="193"/>
      <c r="Y231" s="193"/>
      <c r="Z231" s="193"/>
      <c r="AA231" s="193"/>
    </row>
    <row r="232" spans="1:27" ht="19.5" customHeight="1">
      <c r="A232" s="193"/>
      <c r="B232" s="193"/>
      <c r="C232" s="193"/>
      <c r="D232" s="193"/>
      <c r="E232" s="193"/>
      <c r="F232" s="193"/>
      <c r="G232" s="193"/>
      <c r="H232" s="193"/>
      <c r="I232" s="193"/>
      <c r="J232" s="193"/>
      <c r="K232" s="193"/>
      <c r="L232" s="193"/>
      <c r="M232" s="193"/>
      <c r="N232" s="193"/>
      <c r="O232" s="193"/>
      <c r="P232" s="193"/>
      <c r="Q232" s="193"/>
      <c r="R232" s="193"/>
      <c r="S232" s="193"/>
      <c r="T232" s="193"/>
      <c r="U232" s="193"/>
      <c r="V232" s="193"/>
      <c r="W232" s="193"/>
      <c r="X232" s="193"/>
      <c r="Y232" s="193"/>
      <c r="Z232" s="193"/>
      <c r="AA232" s="193"/>
    </row>
    <row r="233" spans="1:27" ht="19.5" customHeight="1">
      <c r="A233" s="193"/>
      <c r="B233" s="193"/>
      <c r="C233" s="193"/>
      <c r="D233" s="193"/>
      <c r="E233" s="193"/>
      <c r="F233" s="193"/>
      <c r="G233" s="193"/>
      <c r="H233" s="193"/>
      <c r="I233" s="193"/>
      <c r="J233" s="193"/>
      <c r="K233" s="193"/>
      <c r="L233" s="193"/>
      <c r="M233" s="193"/>
      <c r="N233" s="193"/>
      <c r="O233" s="193"/>
      <c r="P233" s="193"/>
      <c r="Q233" s="193"/>
      <c r="R233" s="193"/>
      <c r="S233" s="193"/>
      <c r="T233" s="193"/>
      <c r="U233" s="193"/>
      <c r="V233" s="193"/>
      <c r="W233" s="193"/>
      <c r="X233" s="193"/>
      <c r="Y233" s="193"/>
      <c r="Z233" s="193"/>
      <c r="AA233" s="193"/>
    </row>
    <row r="234" spans="1:27" ht="19.5" customHeight="1">
      <c r="A234" s="193"/>
      <c r="B234" s="193"/>
      <c r="C234" s="193"/>
      <c r="D234" s="193"/>
      <c r="E234" s="193"/>
      <c r="F234" s="193"/>
      <c r="G234" s="193"/>
      <c r="H234" s="193"/>
      <c r="I234" s="193"/>
      <c r="J234" s="193"/>
      <c r="K234" s="193"/>
      <c r="L234" s="193"/>
      <c r="M234" s="193"/>
      <c r="N234" s="193"/>
      <c r="O234" s="193"/>
      <c r="P234" s="193"/>
      <c r="Q234" s="193"/>
      <c r="R234" s="193"/>
      <c r="S234" s="193"/>
      <c r="T234" s="193"/>
      <c r="U234" s="193"/>
      <c r="V234" s="193"/>
      <c r="W234" s="193"/>
      <c r="X234" s="193"/>
      <c r="Y234" s="193"/>
      <c r="Z234" s="193"/>
      <c r="AA234" s="193"/>
    </row>
    <row r="235" spans="1:27" ht="19.5" customHeight="1">
      <c r="A235" s="193"/>
      <c r="B235" s="193"/>
      <c r="C235" s="193"/>
      <c r="D235" s="193"/>
      <c r="E235" s="193"/>
      <c r="F235" s="193"/>
      <c r="G235" s="193"/>
      <c r="H235" s="193"/>
      <c r="I235" s="193"/>
      <c r="J235" s="193"/>
      <c r="K235" s="193"/>
      <c r="L235" s="193"/>
      <c r="M235" s="193"/>
      <c r="N235" s="193"/>
      <c r="O235" s="193"/>
      <c r="P235" s="193"/>
      <c r="Q235" s="193"/>
      <c r="R235" s="193"/>
      <c r="S235" s="193"/>
      <c r="T235" s="193"/>
      <c r="U235" s="193"/>
      <c r="V235" s="193"/>
      <c r="W235" s="193"/>
      <c r="X235" s="193"/>
      <c r="Y235" s="193"/>
      <c r="Z235" s="193"/>
      <c r="AA235" s="193"/>
    </row>
    <row r="236" spans="1:27" ht="19.5" customHeight="1">
      <c r="A236" s="193"/>
      <c r="B236" s="193"/>
      <c r="C236" s="193"/>
      <c r="D236" s="193"/>
      <c r="E236" s="193"/>
      <c r="F236" s="193"/>
      <c r="G236" s="193"/>
      <c r="H236" s="193"/>
      <c r="I236" s="193"/>
      <c r="J236" s="193"/>
      <c r="K236" s="193"/>
      <c r="L236" s="193"/>
      <c r="M236" s="193"/>
      <c r="N236" s="193"/>
      <c r="O236" s="193"/>
      <c r="P236" s="193"/>
      <c r="Q236" s="193"/>
      <c r="R236" s="193"/>
      <c r="S236" s="193"/>
      <c r="T236" s="193"/>
      <c r="U236" s="193"/>
      <c r="V236" s="193"/>
      <c r="W236" s="193"/>
      <c r="X236" s="193"/>
      <c r="Y236" s="193"/>
      <c r="Z236" s="193"/>
      <c r="AA236" s="193"/>
    </row>
    <row r="237" spans="1:27" ht="19.5" customHeight="1">
      <c r="A237" s="193"/>
      <c r="B237" s="193"/>
      <c r="C237" s="193"/>
      <c r="D237" s="193"/>
      <c r="E237" s="193"/>
      <c r="F237" s="193"/>
      <c r="G237" s="193"/>
      <c r="H237" s="193"/>
      <c r="I237" s="193"/>
      <c r="J237" s="193"/>
      <c r="K237" s="193"/>
      <c r="L237" s="193"/>
      <c r="M237" s="193"/>
      <c r="N237" s="193"/>
      <c r="O237" s="193"/>
      <c r="P237" s="193"/>
      <c r="Q237" s="193"/>
      <c r="R237" s="193"/>
      <c r="S237" s="193"/>
      <c r="T237" s="193"/>
      <c r="U237" s="193"/>
      <c r="V237" s="193"/>
      <c r="W237" s="193"/>
      <c r="X237" s="193"/>
      <c r="Y237" s="193"/>
      <c r="Z237" s="193"/>
      <c r="AA237" s="193"/>
    </row>
    <row r="238" spans="1:27" ht="19.5" customHeight="1">
      <c r="A238" s="193"/>
      <c r="B238" s="193"/>
      <c r="C238" s="193"/>
      <c r="D238" s="193"/>
      <c r="E238" s="193"/>
      <c r="F238" s="193"/>
      <c r="G238" s="193"/>
      <c r="H238" s="193"/>
      <c r="I238" s="193"/>
      <c r="J238" s="193"/>
      <c r="K238" s="193"/>
      <c r="L238" s="193"/>
      <c r="M238" s="193"/>
      <c r="N238" s="193"/>
      <c r="O238" s="193"/>
      <c r="P238" s="193"/>
      <c r="Q238" s="193"/>
      <c r="R238" s="193"/>
      <c r="S238" s="193"/>
      <c r="T238" s="193"/>
      <c r="U238" s="193"/>
      <c r="V238" s="193"/>
      <c r="W238" s="193"/>
      <c r="X238" s="193"/>
      <c r="Y238" s="193"/>
      <c r="Z238" s="193"/>
      <c r="AA238" s="193"/>
    </row>
    <row r="239" spans="1:27" ht="19.5" customHeight="1">
      <c r="A239" s="193"/>
      <c r="B239" s="193"/>
      <c r="C239" s="193"/>
      <c r="D239" s="193"/>
      <c r="E239" s="193"/>
      <c r="F239" s="193"/>
      <c r="G239" s="193"/>
      <c r="H239" s="193"/>
      <c r="I239" s="193"/>
      <c r="J239" s="193"/>
      <c r="K239" s="193"/>
      <c r="L239" s="193"/>
      <c r="M239" s="193"/>
      <c r="N239" s="193"/>
      <c r="O239" s="193"/>
      <c r="P239" s="193"/>
      <c r="Q239" s="193"/>
      <c r="R239" s="193"/>
      <c r="S239" s="193"/>
      <c r="T239" s="193"/>
      <c r="U239" s="193"/>
      <c r="V239" s="193"/>
      <c r="W239" s="193"/>
      <c r="X239" s="193"/>
      <c r="Y239" s="193"/>
      <c r="Z239" s="193"/>
      <c r="AA239" s="193"/>
    </row>
    <row r="240" spans="1:27" ht="19.5" customHeight="1">
      <c r="A240" s="193"/>
      <c r="B240" s="193"/>
      <c r="C240" s="193"/>
      <c r="D240" s="193"/>
      <c r="E240" s="193"/>
      <c r="F240" s="193"/>
      <c r="G240" s="193"/>
      <c r="H240" s="193"/>
      <c r="I240" s="193"/>
      <c r="J240" s="193"/>
      <c r="K240" s="193"/>
      <c r="L240" s="193"/>
      <c r="M240" s="193"/>
      <c r="N240" s="193"/>
      <c r="O240" s="193"/>
      <c r="P240" s="193"/>
      <c r="Q240" s="193"/>
      <c r="R240" s="193"/>
      <c r="S240" s="193"/>
      <c r="T240" s="193"/>
      <c r="U240" s="193"/>
      <c r="V240" s="193"/>
      <c r="W240" s="193"/>
      <c r="X240" s="193"/>
      <c r="Y240" s="193"/>
      <c r="Z240" s="193"/>
      <c r="AA240" s="193"/>
    </row>
    <row r="241" spans="1:27" ht="19.5" customHeight="1">
      <c r="A241" s="193"/>
      <c r="B241" s="193"/>
      <c r="C241" s="193"/>
      <c r="D241" s="193"/>
      <c r="E241" s="193"/>
      <c r="F241" s="193"/>
      <c r="G241" s="193"/>
      <c r="H241" s="193"/>
      <c r="I241" s="193"/>
      <c r="J241" s="193"/>
      <c r="K241" s="193"/>
      <c r="L241" s="193"/>
      <c r="M241" s="193"/>
      <c r="N241" s="193"/>
      <c r="O241" s="193"/>
      <c r="P241" s="193"/>
      <c r="Q241" s="193"/>
      <c r="R241" s="193"/>
      <c r="S241" s="193"/>
      <c r="T241" s="193"/>
      <c r="U241" s="193"/>
      <c r="V241" s="193"/>
      <c r="W241" s="193"/>
      <c r="X241" s="193"/>
      <c r="Y241" s="193"/>
      <c r="Z241" s="193"/>
      <c r="AA241" s="193"/>
    </row>
    <row r="242" spans="1:27" ht="19.5" customHeight="1">
      <c r="A242" s="193"/>
      <c r="B242" s="193"/>
      <c r="C242" s="193"/>
      <c r="D242" s="193"/>
      <c r="E242" s="193"/>
      <c r="F242" s="193"/>
      <c r="G242" s="193"/>
      <c r="H242" s="193"/>
      <c r="I242" s="193"/>
      <c r="J242" s="193"/>
      <c r="K242" s="193"/>
      <c r="L242" s="193"/>
      <c r="M242" s="193"/>
      <c r="N242" s="193"/>
      <c r="O242" s="193"/>
      <c r="P242" s="193"/>
      <c r="Q242" s="193"/>
      <c r="R242" s="193"/>
      <c r="S242" s="193"/>
      <c r="T242" s="193"/>
      <c r="U242" s="193"/>
      <c r="V242" s="193"/>
      <c r="W242" s="193"/>
      <c r="X242" s="193"/>
      <c r="Y242" s="193"/>
      <c r="Z242" s="193"/>
      <c r="AA242" s="193"/>
    </row>
    <row r="243" spans="1:27"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row>
    <row r="244" spans="1:27"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row>
    <row r="245" spans="1:27"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row>
    <row r="246" spans="1:27"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row>
    <row r="247" spans="1:27"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row>
    <row r="248" spans="1:27"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row>
    <row r="249" spans="1:27"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row>
    <row r="250" spans="1:27"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row>
    <row r="251" spans="1:27"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row>
    <row r="252" spans="1:27"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row>
    <row r="253" spans="1:27"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row>
    <row r="254" spans="1:27"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row>
    <row r="255" spans="1:27"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row>
    <row r="256" spans="1:27"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row>
    <row r="257" spans="1:27"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row>
    <row r="258" spans="1:27"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row>
    <row r="259" spans="1:27"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row>
    <row r="260" spans="1:27"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row>
    <row r="261" spans="1:27"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row>
    <row r="262" spans="1:27"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row>
    <row r="263" spans="1:27"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row>
    <row r="264" spans="1:27"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row>
    <row r="265" spans="1:27"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row>
    <row r="266" spans="1:27"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row>
    <row r="267" spans="1:27"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row>
    <row r="268" spans="1:27"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row>
    <row r="269" spans="1:27"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row>
    <row r="270" spans="1:27"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row>
    <row r="271" spans="1:27"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row>
    <row r="272" spans="1:27"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row>
    <row r="273" spans="1:27"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row>
    <row r="274" spans="1:27"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row>
    <row r="275" spans="1:27"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row>
    <row r="276" spans="1:27"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row>
    <row r="277" spans="1:27"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row>
    <row r="278" spans="1:27"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row>
    <row r="279" spans="1:27"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row>
    <row r="280" spans="1:27"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row>
    <row r="281" spans="1:27"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row>
    <row r="282" spans="1:27"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row>
    <row r="283" spans="1:27"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row>
    <row r="284" spans="1:27"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row>
    <row r="285" spans="1:27"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row>
    <row r="286" spans="1:27"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row>
    <row r="287" spans="1:27"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row>
    <row r="288" spans="1:27"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row>
    <row r="289" spans="1:27"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row>
    <row r="290" spans="1:27"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row>
    <row r="291" spans="1:27"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row>
    <row r="292" spans="1:27"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row>
    <row r="293" spans="1:27"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row>
    <row r="294" spans="1:27"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row>
    <row r="295" spans="1:27"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row>
    <row r="296" spans="1:27"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row>
    <row r="297" spans="1:27"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row>
    <row r="298" spans="1:27"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row>
    <row r="299" spans="1:27"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row>
    <row r="300" spans="1:27"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row>
    <row r="301" spans="1:27"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row>
    <row r="302" spans="1:27"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row>
    <row r="303" spans="1:27"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row>
    <row r="304" spans="1:27"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row>
    <row r="305" spans="1:27"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row>
    <row r="306" spans="1:27"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row>
    <row r="307" spans="1:27"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row>
    <row r="308" spans="1:27"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row>
    <row r="309" spans="1:27"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row>
    <row r="310" spans="1:27"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row>
    <row r="311" spans="1:27"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row>
    <row r="312" spans="1:27"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row>
    <row r="313" spans="1:27"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row>
    <row r="314" spans="1:27"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row>
    <row r="315" spans="1:27"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row>
    <row r="316" spans="1:27"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row>
    <row r="317" spans="1:27"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row>
    <row r="318" spans="1:27"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row>
    <row r="319" spans="1:27"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row>
    <row r="320" spans="1:27"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row>
    <row r="321" spans="1:27"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row>
    <row r="322" spans="1:27"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row>
    <row r="323" spans="1:27"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row>
    <row r="324" spans="1:27"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row>
    <row r="325" spans="1:27"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row>
    <row r="326" spans="1:27"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row>
    <row r="327" spans="1:27"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row>
    <row r="328" spans="1:27"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row>
    <row r="329" spans="1:27"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row>
    <row r="330" spans="1:27"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row>
    <row r="331" spans="1:27"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row>
    <row r="332" spans="1:27"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row>
    <row r="333" spans="1:27"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row>
    <row r="334" spans="1:27"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row>
    <row r="335" spans="1:27"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row>
    <row r="336" spans="1:27"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row>
    <row r="337" spans="1:27"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row>
    <row r="338" spans="1:27"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row>
    <row r="339" spans="1:27"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row>
    <row r="340" spans="1:27"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row>
    <row r="341" spans="1:27"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row>
    <row r="342" spans="1:27"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row>
    <row r="343" spans="1:27"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row>
    <row r="344" spans="1:27"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row>
    <row r="345" spans="1:27"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row>
    <row r="346" spans="1:27"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row>
    <row r="347" spans="1:27"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row>
    <row r="348" spans="1:27"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row>
    <row r="349" spans="1:27"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row>
    <row r="350" spans="1:27"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row>
    <row r="351" spans="1:27"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row>
    <row r="352" spans="1:27"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row>
    <row r="353" spans="1:27"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row>
    <row r="354" spans="1:27"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row>
    <row r="355" spans="1:27"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row>
    <row r="356" spans="1:27"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row>
    <row r="357" spans="1:27"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row>
    <row r="358" spans="1:27"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row>
    <row r="359" spans="1:27"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row>
    <row r="360" spans="1:27"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row>
    <row r="361" spans="1:27"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row>
    <row r="362" spans="1:27"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row>
    <row r="363" spans="1:27"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row>
    <row r="364" spans="1:27"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row>
    <row r="365" spans="1:27"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row>
    <row r="366" spans="1:27"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row>
    <row r="367" spans="1:27"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row>
    <row r="368" spans="1:27"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row>
    <row r="369" spans="1:27"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row>
    <row r="370" spans="1:27"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row>
    <row r="371" spans="1:27"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row>
    <row r="372" spans="1:27"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row>
    <row r="373" spans="1:27"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row>
    <row r="374" spans="1:27"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row>
    <row r="375" spans="1:27"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row>
    <row r="376" spans="1:27"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row>
    <row r="377" spans="1:27"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row>
    <row r="378" spans="1:27"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row>
    <row r="379" spans="1:27"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row>
    <row r="380" spans="1:27"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row>
    <row r="381" spans="1:27"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row>
    <row r="382" spans="1:27"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row>
    <row r="383" spans="1:27"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row>
    <row r="384" spans="1:27"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row>
    <row r="385" spans="1:27"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row>
    <row r="386" spans="1:27"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row>
    <row r="387" spans="1:27"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row>
    <row r="388" spans="1:27"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row>
    <row r="389" spans="1:27"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row>
    <row r="390" spans="1:27"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row>
    <row r="391" spans="1:27"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row>
    <row r="392" spans="1:27"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row>
    <row r="393" spans="1:27"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row>
    <row r="394" spans="1:27"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row>
    <row r="395" spans="1:27"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row>
    <row r="396" spans="1:27"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row>
    <row r="397" spans="1:27"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row>
    <row r="398" spans="1:27"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row>
    <row r="399" spans="1:27"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row>
    <row r="400" spans="1:27"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row>
    <row r="401" spans="1:27"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row>
    <row r="402" spans="1:27"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row>
    <row r="403" spans="1:27"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row>
    <row r="404" spans="1:27"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row>
    <row r="405" spans="1:27"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row>
    <row r="406" spans="1:27"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row>
    <row r="407" spans="1:27"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row>
    <row r="408" spans="1:27"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row>
    <row r="409" spans="1:27"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row>
    <row r="410" spans="1:27"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row>
    <row r="411" spans="1:27"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row>
    <row r="412" spans="1:27"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row>
    <row r="413" spans="1:27"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row>
    <row r="414" spans="1:27"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row>
    <row r="415" spans="1:27"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row>
    <row r="416" spans="1:27"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row>
    <row r="417" spans="1:27"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row>
    <row r="418" spans="1:27"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row>
    <row r="419" spans="1:27"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row>
    <row r="420" spans="1:27"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row>
    <row r="421" spans="1:27"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row>
    <row r="422" spans="1:27"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row>
    <row r="423" spans="1:27"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row>
    <row r="424" spans="1:27"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row>
    <row r="425" spans="1:27"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row>
    <row r="426" spans="1:27"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row>
    <row r="427" spans="1:27"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row>
    <row r="428" spans="1:27"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row>
    <row r="429" spans="1:27"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row>
    <row r="430" spans="1:27"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row>
    <row r="431" spans="1:27"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row>
    <row r="432" spans="1:27"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row>
    <row r="433" spans="1:27"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row>
    <row r="434" spans="1:27"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row>
    <row r="435" spans="1:27"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row>
    <row r="436" spans="1:27"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row>
    <row r="437" spans="1:27"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row>
    <row r="438" spans="1:27"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row>
    <row r="439" spans="1:27"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row>
    <row r="440" spans="1:27"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row>
    <row r="441" spans="1:27"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row>
    <row r="442" spans="1:27"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row>
    <row r="443" spans="1:27"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row>
    <row r="444" spans="1:27"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row>
    <row r="445" spans="1:27"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row>
    <row r="446" spans="1:27"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row>
    <row r="447" spans="1:27"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row>
    <row r="448" spans="1:27"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row>
    <row r="449" spans="1:27"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row>
    <row r="450" spans="1:27"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row>
    <row r="451" spans="1:27"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row>
    <row r="452" spans="1:27"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row>
    <row r="453" spans="1:27"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row>
    <row r="454" spans="1:27"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row>
    <row r="455" spans="1:27"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row>
    <row r="456" spans="1:27"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row>
    <row r="457" spans="1:27"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row>
    <row r="458" spans="1:27"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row>
    <row r="459" spans="1:27"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row>
    <row r="460" spans="1:27"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row>
    <row r="461" spans="1:27"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row>
    <row r="462" spans="1:27"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row>
    <row r="463" spans="1:27"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row>
    <row r="464" spans="1:27"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row>
    <row r="465" spans="1:27"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row>
    <row r="466" spans="1:27"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row>
    <row r="467" spans="1:27"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row>
    <row r="468" spans="1:27"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row>
    <row r="469" spans="1:27"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row>
    <row r="470" spans="1:27"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row>
    <row r="471" spans="1:27"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row>
    <row r="472" spans="1:27"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row>
    <row r="473" spans="1:27"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row>
    <row r="474" spans="1:27"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row>
    <row r="475" spans="1:27"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row>
    <row r="476" spans="1:27"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row>
    <row r="477" spans="1:27"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row>
    <row r="478" spans="1:27"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row>
    <row r="479" spans="1:27"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row>
    <row r="480" spans="1:27"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row>
    <row r="481" spans="1:27"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row>
    <row r="482" spans="1:27"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row>
    <row r="483" spans="1:27"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row>
    <row r="484" spans="1:27"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row>
    <row r="485" spans="1:27"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row>
    <row r="486" spans="1:27"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row>
    <row r="487" spans="1:27"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row>
    <row r="488" spans="1:27"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row>
    <row r="489" spans="1:27"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row>
    <row r="490" spans="1:27"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row>
    <row r="491" spans="1:27"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row>
    <row r="492" spans="1:27"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row>
    <row r="493" spans="1:27"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row>
    <row r="494" spans="1:27"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row>
    <row r="495" spans="1:27"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row>
    <row r="496" spans="1:27"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row>
    <row r="497" spans="1:27"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row>
    <row r="498" spans="1:27"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row>
    <row r="499" spans="1:27"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row>
    <row r="500" spans="1:27"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row>
    <row r="501" spans="1:27"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row>
    <row r="502" spans="1:27"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row>
    <row r="503" spans="1:27"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row>
    <row r="504" spans="1:27"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row>
    <row r="505" spans="1:27"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row>
    <row r="506" spans="1:27"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row>
    <row r="507" spans="1:27"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row>
    <row r="508" spans="1:27"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row>
    <row r="509" spans="1:27"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row>
    <row r="510" spans="1:27"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row>
    <row r="511" spans="1:27"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row>
    <row r="512" spans="1:27"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row>
    <row r="513" spans="1:27"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row>
    <row r="514" spans="1:27"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row>
    <row r="515" spans="1:27"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row>
    <row r="516" spans="1:27"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row>
    <row r="517" spans="1:27"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row>
    <row r="518" spans="1:27"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row>
    <row r="519" spans="1:27"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row>
    <row r="520" spans="1:27"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row>
    <row r="521" spans="1:27"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row>
    <row r="522" spans="1:27"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row>
    <row r="523" spans="1:27"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row>
    <row r="524" spans="1:27"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row>
    <row r="525" spans="1:27"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row>
    <row r="526" spans="1:27"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row>
    <row r="527" spans="1:27"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row>
    <row r="528" spans="1:27"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row>
    <row r="529" spans="1:27"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row>
    <row r="530" spans="1:27"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row>
    <row r="531" spans="1:27"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row>
    <row r="532" spans="1:27"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row>
    <row r="533" spans="1:27"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row>
    <row r="534" spans="1:27"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row>
    <row r="535" spans="1:27"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row>
    <row r="536" spans="1:27"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row>
    <row r="537" spans="1:27"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row>
    <row r="538" spans="1:27"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row>
    <row r="539" spans="1:27"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row>
    <row r="540" spans="1:27"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row>
    <row r="541" spans="1:27"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row>
    <row r="542" spans="1:27"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row>
    <row r="543" spans="1:27"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row>
    <row r="544" spans="1:27"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row>
    <row r="545" spans="1:27"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row>
    <row r="546" spans="1:27"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row>
    <row r="547" spans="1:27"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row>
    <row r="548" spans="1:27"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row>
    <row r="549" spans="1:27"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row>
    <row r="550" spans="1:27"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row>
    <row r="551" spans="1:27"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row>
    <row r="552" spans="1:27"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row>
    <row r="553" spans="1:27"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row>
    <row r="554" spans="1:27"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row>
    <row r="555" spans="1:27"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row>
    <row r="556" spans="1:27"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row>
    <row r="557" spans="1:27"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row>
    <row r="558" spans="1:27"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row>
    <row r="559" spans="1:27"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row>
    <row r="560" spans="1:27"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row>
    <row r="561" spans="1:27"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row>
    <row r="562" spans="1:27"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row>
    <row r="563" spans="1:27"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row>
    <row r="564" spans="1:27"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row>
    <row r="565" spans="1:27"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row>
    <row r="566" spans="1:27"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row>
    <row r="567" spans="1:27"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row>
    <row r="568" spans="1:27"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row>
    <row r="569" spans="1:27"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row>
    <row r="570" spans="1:27"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row>
    <row r="571" spans="1:27"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row>
    <row r="572" spans="1:27"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row>
    <row r="573" spans="1:27"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row>
    <row r="574" spans="1:27"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row>
    <row r="575" spans="1:27"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row>
    <row r="576" spans="1:27"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row>
    <row r="577" spans="1:27"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row>
    <row r="578" spans="1:27"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row>
    <row r="579" spans="1:27"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row>
    <row r="580" spans="1:27"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row>
    <row r="581" spans="1:27"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row>
    <row r="582" spans="1:27"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row>
    <row r="583" spans="1:27"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row>
    <row r="584" spans="1:27"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row>
    <row r="585" spans="1:27"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row>
    <row r="586" spans="1:27"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row>
    <row r="587" spans="1:27"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row>
    <row r="588" spans="1:27"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row>
    <row r="589" spans="1:27"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row>
    <row r="590" spans="1:27"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row>
    <row r="591" spans="1:27"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row>
    <row r="592" spans="1:27"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row>
    <row r="593" spans="1:27"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row>
    <row r="594" spans="1:27"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row>
    <row r="595" spans="1:27"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row>
    <row r="596" spans="1:27"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row>
    <row r="597" spans="1:27"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row>
    <row r="598" spans="1:27"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row>
    <row r="599" spans="1:27"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row>
    <row r="600" spans="1:27"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row>
    <row r="601" spans="1:27"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row>
    <row r="602" spans="1:27"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row>
    <row r="603" spans="1:27"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row>
    <row r="604" spans="1:27"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row>
    <row r="605" spans="1:27"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row>
    <row r="606" spans="1:27"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row>
    <row r="607" spans="1:27"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row>
    <row r="608" spans="1:27"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row>
    <row r="609" spans="1:27"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row>
    <row r="610" spans="1:27"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row>
    <row r="611" spans="1:27"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row>
    <row r="612" spans="1:27"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row>
    <row r="613" spans="1:27"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row>
    <row r="614" spans="1:27"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row>
    <row r="615" spans="1:27"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row>
    <row r="616" spans="1:27"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row>
    <row r="617" spans="1:27"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row>
    <row r="618" spans="1:27"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row>
    <row r="619" spans="1:27"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row>
    <row r="620" spans="1:27"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row>
    <row r="621" spans="1:27"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row>
    <row r="622" spans="1:27"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row>
    <row r="623" spans="1:27"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row>
    <row r="624" spans="1:27"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row>
    <row r="625" spans="1:27"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row>
    <row r="626" spans="1:27"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row>
    <row r="627" spans="1:27"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row>
    <row r="628" spans="1:27"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row>
    <row r="629" spans="1:27"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row>
    <row r="630" spans="1:27"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row>
    <row r="631" spans="1:27"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row>
    <row r="632" spans="1:27"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row>
    <row r="633" spans="1:27"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row>
    <row r="634" spans="1:27"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row>
    <row r="635" spans="1:27"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row>
    <row r="636" spans="1:27"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row>
    <row r="637" spans="1:27"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row>
    <row r="638" spans="1:27"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row>
    <row r="639" spans="1:27"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row>
    <row r="640" spans="1:27"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row>
    <row r="641" spans="1:27"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row>
    <row r="642" spans="1:27"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row>
    <row r="643" spans="1:27"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row>
    <row r="644" spans="1:27"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row>
    <row r="645" spans="1:27"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row>
    <row r="646" spans="1:27"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row>
    <row r="647" spans="1:27"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row>
    <row r="648" spans="1:27"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row>
    <row r="649" spans="1:27"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row>
    <row r="650" spans="1:27"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row>
    <row r="651" spans="1:27"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row>
    <row r="652" spans="1:27"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row>
    <row r="653" spans="1:27"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row>
    <row r="654" spans="1:27"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row>
    <row r="655" spans="1:27"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row>
    <row r="656" spans="1:27"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row>
    <row r="657" spans="1:27"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row>
    <row r="658" spans="1:27"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row>
    <row r="659" spans="1:27"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row>
    <row r="660" spans="1:27"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row>
    <row r="661" spans="1:27"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row>
    <row r="662" spans="1:27"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row>
    <row r="663" spans="1:27"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row>
    <row r="664" spans="1:27"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row>
    <row r="665" spans="1:27"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row>
    <row r="666" spans="1:27"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row>
    <row r="667" spans="1:27"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row>
    <row r="668" spans="1:27"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row>
    <row r="669" spans="1:27"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row>
    <row r="670" spans="1:27"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row>
    <row r="671" spans="1:27"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row>
    <row r="672" spans="1:27"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row>
    <row r="673" spans="1:27"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row>
    <row r="674" spans="1:27"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row>
    <row r="675" spans="1:27"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row>
    <row r="676" spans="1:27"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row>
    <row r="677" spans="1:27"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row>
    <row r="678" spans="1:27"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row>
    <row r="679" spans="1:27"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row>
    <row r="680" spans="1:27"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row>
    <row r="681" spans="1:27"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row>
    <row r="682" spans="1:27"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row>
    <row r="683" spans="1:27"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row>
    <row r="684" spans="1:27"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row>
    <row r="685" spans="1:27"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row>
    <row r="686" spans="1:27"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row>
    <row r="687" spans="1:27"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row>
    <row r="688" spans="1:27"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row>
    <row r="689" spans="1:27"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row>
    <row r="690" spans="1:27"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row>
    <row r="691" spans="1:27"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row>
    <row r="692" spans="1:27"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row>
    <row r="693" spans="1:27"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row>
    <row r="694" spans="1:27"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row>
    <row r="695" spans="1:27"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row>
    <row r="696" spans="1:27"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row>
    <row r="697" spans="1:27"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row>
    <row r="698" spans="1:27"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row>
    <row r="699" spans="1:27"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row>
    <row r="700" spans="1:27"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row>
    <row r="701" spans="1:27"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row>
    <row r="702" spans="1:27"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row>
    <row r="703" spans="1:27"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row>
    <row r="704" spans="1:27"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row>
    <row r="705" spans="1:27"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row>
    <row r="706" spans="1:27"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row>
    <row r="707" spans="1:27"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row>
    <row r="708" spans="1:27"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row>
    <row r="709" spans="1:27"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row>
    <row r="710" spans="1:27"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row>
    <row r="711" spans="1:27"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row>
    <row r="712" spans="1:27"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row>
    <row r="713" spans="1:27"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row>
    <row r="714" spans="1:27"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row>
    <row r="715" spans="1:27"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row>
    <row r="716" spans="1:27"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row>
    <row r="717" spans="1:27"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row>
    <row r="718" spans="1:27"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row>
    <row r="719" spans="1:27"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row>
    <row r="720" spans="1:27"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row>
    <row r="721" spans="1:27"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row>
    <row r="722" spans="1:27"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row>
    <row r="723" spans="1:27"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row>
    <row r="724" spans="1:27"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row>
    <row r="725" spans="1:27"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row>
    <row r="726" spans="1:27"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row>
    <row r="727" spans="1:27"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row>
    <row r="728" spans="1:27"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row>
    <row r="729" spans="1:27"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row>
    <row r="730" spans="1:27"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row>
    <row r="731" spans="1:27"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row>
    <row r="732" spans="1:27"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row>
    <row r="733" spans="1:27"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row>
    <row r="734" spans="1:27"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row>
    <row r="735" spans="1:27"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row>
    <row r="736" spans="1:27"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row>
    <row r="737" spans="1:27"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row>
    <row r="738" spans="1:27"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row>
    <row r="739" spans="1:27"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row>
    <row r="740" spans="1:27"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row>
    <row r="741" spans="1:27"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row>
    <row r="742" spans="1:27"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row>
    <row r="743" spans="1:27"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row>
    <row r="744" spans="1:27"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row>
    <row r="745" spans="1:27"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row>
    <row r="746" spans="1:27"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row>
    <row r="747" spans="1:27"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row>
    <row r="748" spans="1:27"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row>
    <row r="749" spans="1:27"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row>
    <row r="750" spans="1:27"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row>
    <row r="751" spans="1:27"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row>
    <row r="752" spans="1:27"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row>
    <row r="753" spans="1:27"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row>
    <row r="754" spans="1:27"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row>
    <row r="755" spans="1:27"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row>
    <row r="756" spans="1:27"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row>
    <row r="757" spans="1:27"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row>
    <row r="758" spans="1:27"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row>
    <row r="759" spans="1:27"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row>
    <row r="760" spans="1:27"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row>
    <row r="761" spans="1:27"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row>
    <row r="762" spans="1:27"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row>
    <row r="763" spans="1:27"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row>
    <row r="764" spans="1:27"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row>
    <row r="765" spans="1:27"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row>
    <row r="766" spans="1:27"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row>
    <row r="767" spans="1:27"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row>
    <row r="768" spans="1:27"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row>
    <row r="769" spans="1:27"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row>
    <row r="770" spans="1:27"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row>
    <row r="771" spans="1:27"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row>
    <row r="772" spans="1:27"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row>
    <row r="773" spans="1:27"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row>
    <row r="774" spans="1:27"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row>
    <row r="775" spans="1:27"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row>
    <row r="776" spans="1:27"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row>
    <row r="777" spans="1:27"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row>
    <row r="778" spans="1:27"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row>
    <row r="779" spans="1:27"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row>
    <row r="780" spans="1:27"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row>
    <row r="781" spans="1:27"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row>
    <row r="782" spans="1:27"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row>
    <row r="783" spans="1:27"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row>
    <row r="784" spans="1:27"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row>
    <row r="785" spans="1:27"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row>
    <row r="786" spans="1:27"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row>
    <row r="787" spans="1:27"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row>
    <row r="788" spans="1:27"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row>
    <row r="789" spans="1:27"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row>
    <row r="790" spans="1:27"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row>
    <row r="791" spans="1:27"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row>
    <row r="792" spans="1:27"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row>
    <row r="793" spans="1:27"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row>
    <row r="794" spans="1:27"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row>
    <row r="795" spans="1:27"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row>
    <row r="796" spans="1:27"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row>
    <row r="797" spans="1:27"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row>
    <row r="798" spans="1:27"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row>
    <row r="799" spans="1:27"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row>
    <row r="800" spans="1:27"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row>
    <row r="801" spans="1:27"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row>
    <row r="802" spans="1:27"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row>
    <row r="803" spans="1:27"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row>
    <row r="804" spans="1:27"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row>
    <row r="805" spans="1:27"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row>
    <row r="806" spans="1:27"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row>
    <row r="807" spans="1:27"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row>
    <row r="808" spans="1:27"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row>
    <row r="809" spans="1:27"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row>
    <row r="810" spans="1:27"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row>
    <row r="811" spans="1:27"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row>
    <row r="812" spans="1:27"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row>
    <row r="813" spans="1:27"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row>
    <row r="814" spans="1:27"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row>
    <row r="815" spans="1:27"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row>
    <row r="816" spans="1:27"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row>
    <row r="817" spans="1:27"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row>
    <row r="818" spans="1:27"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row>
    <row r="819" spans="1:27"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row>
    <row r="820" spans="1:27"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row>
    <row r="821" spans="1:27"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row>
    <row r="822" spans="1:27"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row>
    <row r="823" spans="1:27"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row>
    <row r="824" spans="1:27"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row>
    <row r="825" spans="1:27"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row>
    <row r="826" spans="1:27"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row>
    <row r="827" spans="1:27"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row>
    <row r="828" spans="1:27"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row>
    <row r="829" spans="1:27"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row>
    <row r="830" spans="1:27"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row>
    <row r="831" spans="1:27"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row>
    <row r="832" spans="1:27"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row>
    <row r="833" spans="1:27"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row>
    <row r="834" spans="1:27"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row>
    <row r="835" spans="1:27"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row>
    <row r="836" spans="1:27"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row>
    <row r="837" spans="1:27"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row>
    <row r="838" spans="1:27"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row>
    <row r="839" spans="1:27"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row>
    <row r="840" spans="1:27"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row>
    <row r="841" spans="1:27"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row>
    <row r="842" spans="1:27"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row>
    <row r="843" spans="1:27"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row>
    <row r="844" spans="1:27"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row>
    <row r="845" spans="1:27"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row>
    <row r="846" spans="1:27"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row>
    <row r="847" spans="1:27"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row>
    <row r="848" spans="1:27"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row>
    <row r="849" spans="1:27"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row>
    <row r="850" spans="1:27"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row>
    <row r="851" spans="1:27"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row>
    <row r="852" spans="1:27"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row>
    <row r="853" spans="1:27"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row>
    <row r="854" spans="1:27"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row>
    <row r="855" spans="1:27"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row>
    <row r="856" spans="1:27"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row>
    <row r="857" spans="1:27"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row>
    <row r="858" spans="1:27"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row>
    <row r="859" spans="1:27"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row>
    <row r="860" spans="1:27"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row>
    <row r="861" spans="1:27"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row>
    <row r="862" spans="1:27"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row>
    <row r="863" spans="1:27"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row>
    <row r="864" spans="1:27"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row>
    <row r="865" spans="1:27"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row>
    <row r="866" spans="1:27"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row>
    <row r="867" spans="1:27"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row>
    <row r="868" spans="1:27"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row>
    <row r="869" spans="1:27"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row>
    <row r="870" spans="1:27"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row>
    <row r="871" spans="1:27"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row>
    <row r="872" spans="1:27"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row>
    <row r="873" spans="1:27"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row>
    <row r="874" spans="1:27"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row>
    <row r="875" spans="1:27"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row>
    <row r="876" spans="1:27"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row>
    <row r="877" spans="1:27"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row>
    <row r="878" spans="1:27"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row>
    <row r="879" spans="1:27"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row>
    <row r="880" spans="1:27"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row>
    <row r="881" spans="1:27"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row>
    <row r="882" spans="1:27"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row>
    <row r="883" spans="1:27"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row>
    <row r="884" spans="1:27"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row>
    <row r="885" spans="1:27"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row>
    <row r="886" spans="1:27"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row>
    <row r="887" spans="1:27"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row>
    <row r="888" spans="1:27"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row>
    <row r="889" spans="1:27"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row>
    <row r="890" spans="1:27"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row>
    <row r="891" spans="1:27"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row>
    <row r="892" spans="1:27"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row>
    <row r="893" spans="1:27"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row>
    <row r="894" spans="1:27"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row>
    <row r="895" spans="1:27"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row>
    <row r="896" spans="1:27"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row>
    <row r="897" spans="1:27"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row>
    <row r="898" spans="1:27"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row>
    <row r="899" spans="1:27"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row>
    <row r="900" spans="1:27"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row>
    <row r="901" spans="1:27"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row>
    <row r="902" spans="1:27"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row>
    <row r="903" spans="1:27"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row>
    <row r="904" spans="1:27"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row>
    <row r="905" spans="1:27"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row>
    <row r="906" spans="1:27"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row>
    <row r="907" spans="1:27"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row>
    <row r="908" spans="1:27"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row>
    <row r="909" spans="1:27"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row>
    <row r="910" spans="1:27"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row>
    <row r="911" spans="1:27"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row>
    <row r="912" spans="1:27"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row>
    <row r="913" spans="1:27"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row>
    <row r="914" spans="1:27"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row>
    <row r="915" spans="1:27"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row>
    <row r="916" spans="1:27"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row>
    <row r="917" spans="1:27"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row>
    <row r="918" spans="1:27"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row>
    <row r="919" spans="1:27"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row>
    <row r="920" spans="1:27"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row>
    <row r="921" spans="1:27"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row>
    <row r="922" spans="1:27"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row>
    <row r="923" spans="1:27"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row>
    <row r="924" spans="1:27"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row>
    <row r="925" spans="1:27"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row>
    <row r="926" spans="1:27"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row>
    <row r="927" spans="1:27"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row>
    <row r="928" spans="1:27"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row>
    <row r="929" spans="1:27"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row>
    <row r="930" spans="1:27"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row>
    <row r="931" spans="1:27"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row>
    <row r="932" spans="1:27"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row>
    <row r="933" spans="1:27"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row>
    <row r="934" spans="1:27"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row>
    <row r="935" spans="1:27"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row>
    <row r="936" spans="1:27"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row>
    <row r="937" spans="1:27"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row>
    <row r="938" spans="1:27"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row>
    <row r="939" spans="1:27"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row>
    <row r="940" spans="1:27"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row>
    <row r="941" spans="1:27"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row>
    <row r="942" spans="1:27"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row>
    <row r="943" spans="1:27"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row>
    <row r="944" spans="1:27"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row>
    <row r="945" spans="1:27"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row>
    <row r="946" spans="1:27"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row>
    <row r="947" spans="1:27"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row>
    <row r="948" spans="1:27"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row>
    <row r="949" spans="1:27"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row>
    <row r="950" spans="1:27"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row>
    <row r="951" spans="1:27"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row>
    <row r="952" spans="1:27"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row>
    <row r="953" spans="1:27"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row>
    <row r="954" spans="1:27"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row>
    <row r="955" spans="1:27"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row>
    <row r="956" spans="1:27"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row>
    <row r="957" spans="1:27"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row>
    <row r="958" spans="1:27"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row>
    <row r="959" spans="1:27"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row>
    <row r="960" spans="1:27"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row>
    <row r="961" spans="1:27"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row>
    <row r="962" spans="1:27"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row>
    <row r="963" spans="1:27"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row>
    <row r="964" spans="1:27"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row>
    <row r="965" spans="1:27"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row>
    <row r="966" spans="1:27"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row>
    <row r="967" spans="1:27"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row>
    <row r="968" spans="1:27"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row>
    <row r="969" spans="1:27"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row>
    <row r="970" spans="1:27"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row>
    <row r="971" spans="1:27"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row>
    <row r="972" spans="1:27"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row>
    <row r="973" spans="1:27"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row>
    <row r="974" spans="1:27"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row>
    <row r="975" spans="1:27"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row>
    <row r="976" spans="1:27"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row>
    <row r="977" spans="1:27"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row>
    <row r="978" spans="1:27"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row>
    <row r="979" spans="1:27"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row>
    <row r="980" spans="1:27"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row>
    <row r="981" spans="1:27"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row>
    <row r="982" spans="1:27"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row>
    <row r="983" spans="1:27"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row>
    <row r="984" spans="1:27"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row>
    <row r="985" spans="1:27"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row>
    <row r="986" spans="1:27"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row>
    <row r="987" spans="1:27"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row>
    <row r="988" spans="1:27"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row>
    <row r="989" spans="1:27"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row>
    <row r="990" spans="1:27"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row>
    <row r="991" spans="1:27"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row>
    <row r="992" spans="1:27"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row>
    <row r="993" spans="1:27"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row>
    <row r="994" spans="1:27"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row>
    <row r="995" spans="1:27"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row>
    <row r="996" spans="1:27"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row>
    <row r="997" spans="1:27" ht="15.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row>
    <row r="998" spans="1:27" ht="15.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row>
    <row r="999" spans="1:27" ht="15.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row>
    <row r="1000" spans="1:27" ht="15.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row>
    <row r="1001" spans="1:27" ht="15.75" customHeight="1">
      <c r="A1001" s="11"/>
      <c r="B1001" s="11"/>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c r="AA1001" s="11"/>
    </row>
  </sheetData>
  <mergeCells count="47">
    <mergeCell ref="O40:R40"/>
    <mergeCell ref="O41:R41"/>
    <mergeCell ref="O42:R42"/>
    <mergeCell ref="A43:Y43"/>
    <mergeCell ref="B28:F28"/>
    <mergeCell ref="G28:L28"/>
    <mergeCell ref="M28:R28"/>
    <mergeCell ref="S28:X28"/>
    <mergeCell ref="B29:F29"/>
    <mergeCell ref="G29:R29"/>
    <mergeCell ref="S29:X29"/>
    <mergeCell ref="B26:F26"/>
    <mergeCell ref="G26:L26"/>
    <mergeCell ref="M26:R26"/>
    <mergeCell ref="S26:X26"/>
    <mergeCell ref="B27:F27"/>
    <mergeCell ref="G27:L27"/>
    <mergeCell ref="M27:R27"/>
    <mergeCell ref="S27:X27"/>
    <mergeCell ref="B24:F24"/>
    <mergeCell ref="G24:L24"/>
    <mergeCell ref="M24:R24"/>
    <mergeCell ref="S24:X24"/>
    <mergeCell ref="B25:F25"/>
    <mergeCell ref="G25:L25"/>
    <mergeCell ref="M25:R25"/>
    <mergeCell ref="S25:X25"/>
    <mergeCell ref="B22:F22"/>
    <mergeCell ref="G22:L22"/>
    <mergeCell ref="M22:R22"/>
    <mergeCell ref="S22:X22"/>
    <mergeCell ref="B23:F23"/>
    <mergeCell ref="G23:L23"/>
    <mergeCell ref="M23:R23"/>
    <mergeCell ref="S23:X23"/>
    <mergeCell ref="AB11:AC11"/>
    <mergeCell ref="A13:H13"/>
    <mergeCell ref="A16:Y16"/>
    <mergeCell ref="H19:I19"/>
    <mergeCell ref="J19:O19"/>
    <mergeCell ref="V21:X21"/>
    <mergeCell ref="A2:Y2"/>
    <mergeCell ref="V3:X3"/>
    <mergeCell ref="R4:Y4"/>
    <mergeCell ref="Q8:Y8"/>
    <mergeCell ref="Q9:Y9"/>
    <mergeCell ref="Q10:Y10"/>
  </mergeCells>
  <phoneticPr fontId="33"/>
  <conditionalFormatting sqref="A13:H13">
    <cfRule type="cellIs" dxfId="21" priority="3" operator="equal">
      <formula>""</formula>
    </cfRule>
  </conditionalFormatting>
  <conditionalFormatting sqref="A13 B23:F27 S29">
    <cfRule type="cellIs" dxfId="20" priority="2" operator="equal">
      <formula>""</formula>
    </cfRule>
  </conditionalFormatting>
  <conditionalFormatting sqref="S40:Y42">
    <cfRule type="containsBlanks" dxfId="19" priority="1">
      <formula>LEN(TRIM(S40))=0</formula>
    </cfRule>
  </conditionalFormatting>
  <dataValidations count="2">
    <dataValidation type="list" allowBlank="1" showInputMessage="1" showErrorMessage="1" sqref="A13:H13" xr:uid="{00000000-0002-0000-0000-000000000000}">
      <formula1>$AB$13:$AB$20</formula1>
    </dataValidation>
    <dataValidation type="list" allowBlank="1" showInputMessage="1" showErrorMessage="1" sqref="B23:F27" xr:uid="{00000000-0002-0000-0000-000001000000}">
      <formula1>$AC$13:$AC$23</formula1>
    </dataValidation>
  </dataValidations>
  <pageMargins left="0.7" right="0.7" top="0.75" bottom="0.75" header="0.3" footer="0.3"/>
  <pageSetup paperSize="9" scale="9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A1345-27FE-47A1-9D8E-247937ACDEBD}">
  <sheetPr>
    <tabColor theme="5" tint="0.59999389629810485"/>
    <pageSetUpPr fitToPage="1"/>
  </sheetPr>
  <dimension ref="B1:X32"/>
  <sheetViews>
    <sheetView view="pageBreakPreview" zoomScaleNormal="100" zoomScaleSheetLayoutView="100" workbookViewId="0">
      <selection activeCell="C10" sqref="C10:M11"/>
    </sheetView>
  </sheetViews>
  <sheetFormatPr defaultRowHeight="13.5"/>
  <cols>
    <col min="1" max="1" width="9" style="332" customWidth="1"/>
    <col min="2" max="2" width="5.25" style="331" bestFit="1" customWidth="1"/>
    <col min="3" max="3" width="13" style="332" bestFit="1" customWidth="1"/>
    <col min="4" max="19" width="9.625" style="332" customWidth="1"/>
    <col min="20" max="20" width="9" style="332" customWidth="1"/>
    <col min="21" max="24" width="8.5" style="332" customWidth="1"/>
    <col min="25" max="27" width="10.375" style="332" customWidth="1"/>
    <col min="28" max="16384" width="9" style="332"/>
  </cols>
  <sheetData>
    <row r="1" spans="2:24" ht="27.75" customHeight="1" thickBot="1"/>
    <row r="2" spans="2:24" ht="27" customHeight="1" thickBot="1">
      <c r="B2" s="331" t="s">
        <v>229</v>
      </c>
      <c r="C2" s="333" t="s">
        <v>168</v>
      </c>
      <c r="D2" s="334" t="s">
        <v>214</v>
      </c>
      <c r="E2" s="335">
        <v>1</v>
      </c>
      <c r="G2" s="336" t="str">
        <f>VLOOKUP(E2,L3:N5,2)</f>
        <v>素泊まり</v>
      </c>
      <c r="H2" s="365">
        <f>VLOOKUP(E2,L3:N5,3)</f>
        <v>13860</v>
      </c>
      <c r="M2" s="337"/>
      <c r="N2" s="338" t="s">
        <v>220</v>
      </c>
      <c r="O2" s="339" t="s">
        <v>221</v>
      </c>
      <c r="P2" s="340" t="s">
        <v>222</v>
      </c>
      <c r="Q2" s="341" t="s">
        <v>230</v>
      </c>
      <c r="R2" s="341" t="s">
        <v>231</v>
      </c>
    </row>
    <row r="3" spans="2:24" ht="23.25" customHeight="1">
      <c r="L3" s="332">
        <v>1</v>
      </c>
      <c r="M3" s="342" t="s">
        <v>225</v>
      </c>
      <c r="N3" s="343">
        <v>13860</v>
      </c>
      <c r="O3" s="344">
        <v>0.7</v>
      </c>
      <c r="P3" s="345">
        <f>N3/O3</f>
        <v>19800</v>
      </c>
      <c r="Q3" s="346">
        <f>P3*0.2</f>
        <v>3960</v>
      </c>
      <c r="R3" s="346">
        <f>P3*0.1</f>
        <v>1980</v>
      </c>
    </row>
    <row r="4" spans="2:24" ht="23.25" customHeight="1">
      <c r="D4" s="347"/>
      <c r="E4" s="347"/>
      <c r="F4" s="347"/>
      <c r="G4" s="347"/>
      <c r="H4" s="348"/>
      <c r="I4" s="347"/>
      <c r="J4" s="347"/>
      <c r="K4" s="347"/>
      <c r="L4" s="334">
        <v>2</v>
      </c>
      <c r="M4" s="342" t="s">
        <v>215</v>
      </c>
      <c r="N4" s="343">
        <v>15840</v>
      </c>
      <c r="O4" s="344">
        <v>0.8</v>
      </c>
      <c r="P4" s="345">
        <f>N4/O4</f>
        <v>19800</v>
      </c>
      <c r="Q4" s="346">
        <f>P4*0.2</f>
        <v>3960</v>
      </c>
      <c r="R4" s="349"/>
    </row>
    <row r="5" spans="2:24" ht="23.25" customHeight="1" thickBot="1">
      <c r="C5" s="350"/>
      <c r="D5" s="347"/>
      <c r="E5" s="347"/>
      <c r="F5" s="347"/>
      <c r="G5" s="347"/>
      <c r="H5" s="347"/>
      <c r="I5" s="347"/>
      <c r="J5" s="347"/>
      <c r="K5" s="347"/>
      <c r="L5" s="334">
        <v>3</v>
      </c>
      <c r="M5" s="342" t="s">
        <v>226</v>
      </c>
      <c r="N5" s="351">
        <v>17820</v>
      </c>
      <c r="O5" s="344">
        <v>0.9</v>
      </c>
      <c r="P5" s="345">
        <f>N5/O5</f>
        <v>19800</v>
      </c>
      <c r="Q5" s="349"/>
      <c r="R5" s="346">
        <f>P5*0.1</f>
        <v>1980</v>
      </c>
    </row>
    <row r="6" spans="2:24" ht="24.75" customHeight="1" thickBot="1">
      <c r="C6" s="334"/>
      <c r="L6" s="347"/>
      <c r="M6" s="347"/>
      <c r="N6" s="347"/>
      <c r="O6" s="347"/>
      <c r="P6" s="347"/>
      <c r="Q6" s="347"/>
      <c r="R6" s="347"/>
      <c r="S6" s="347"/>
    </row>
    <row r="7" spans="2:24" ht="23.25" customHeight="1">
      <c r="B7" s="742" t="s">
        <v>233</v>
      </c>
      <c r="C7" s="744" t="s">
        <v>234</v>
      </c>
      <c r="D7" s="392" t="s">
        <v>235</v>
      </c>
      <c r="E7" s="379" t="s">
        <v>235</v>
      </c>
      <c r="F7" s="379" t="s">
        <v>235</v>
      </c>
      <c r="G7" s="379" t="s">
        <v>235</v>
      </c>
      <c r="H7" s="379" t="s">
        <v>235</v>
      </c>
      <c r="I7" s="379" t="s">
        <v>235</v>
      </c>
      <c r="J7" s="379" t="s">
        <v>235</v>
      </c>
      <c r="K7" s="379" t="s">
        <v>235</v>
      </c>
      <c r="L7" s="379" t="s">
        <v>235</v>
      </c>
      <c r="M7" s="379" t="s">
        <v>235</v>
      </c>
      <c r="N7" s="379" t="s">
        <v>235</v>
      </c>
      <c r="O7" s="379" t="s">
        <v>235</v>
      </c>
      <c r="P7" s="379" t="s">
        <v>235</v>
      </c>
      <c r="Q7" s="379" t="s">
        <v>235</v>
      </c>
      <c r="R7" s="379" t="s">
        <v>235</v>
      </c>
      <c r="S7" s="380" t="s">
        <v>235</v>
      </c>
      <c r="T7" s="740" t="s">
        <v>232</v>
      </c>
    </row>
    <row r="8" spans="2:24" ht="18.75" customHeight="1" thickBot="1">
      <c r="B8" s="743"/>
      <c r="C8" s="745"/>
      <c r="D8" s="393" t="s">
        <v>230</v>
      </c>
      <c r="E8" s="388" t="s">
        <v>231</v>
      </c>
      <c r="F8" s="388" t="s">
        <v>230</v>
      </c>
      <c r="G8" s="388" t="s">
        <v>231</v>
      </c>
      <c r="H8" s="388" t="s">
        <v>230</v>
      </c>
      <c r="I8" s="388" t="s">
        <v>231</v>
      </c>
      <c r="J8" s="388" t="s">
        <v>230</v>
      </c>
      <c r="K8" s="388" t="s">
        <v>231</v>
      </c>
      <c r="L8" s="388" t="s">
        <v>230</v>
      </c>
      <c r="M8" s="388" t="s">
        <v>231</v>
      </c>
      <c r="N8" s="388" t="s">
        <v>230</v>
      </c>
      <c r="O8" s="388" t="s">
        <v>231</v>
      </c>
      <c r="P8" s="388" t="s">
        <v>230</v>
      </c>
      <c r="Q8" s="388" t="s">
        <v>231</v>
      </c>
      <c r="R8" s="388" t="s">
        <v>230</v>
      </c>
      <c r="S8" s="389" t="s">
        <v>231</v>
      </c>
      <c r="T8" s="741"/>
    </row>
    <row r="9" spans="2:24" ht="36.75" customHeight="1" thickTop="1">
      <c r="B9" s="390">
        <v>1</v>
      </c>
      <c r="C9" s="394" t="s">
        <v>127</v>
      </c>
      <c r="D9" s="385">
        <v>3900</v>
      </c>
      <c r="E9" s="384">
        <v>1900</v>
      </c>
      <c r="F9" s="384">
        <v>3500</v>
      </c>
      <c r="G9" s="384">
        <v>1900</v>
      </c>
      <c r="H9" s="384">
        <v>3300</v>
      </c>
      <c r="I9" s="384">
        <v>3960</v>
      </c>
      <c r="J9" s="384">
        <v>3960</v>
      </c>
      <c r="K9" s="384">
        <v>880</v>
      </c>
      <c r="L9" s="384">
        <v>0</v>
      </c>
      <c r="M9" s="384">
        <v>0</v>
      </c>
      <c r="N9" s="385"/>
      <c r="O9" s="385"/>
      <c r="P9" s="385"/>
      <c r="Q9" s="385"/>
      <c r="R9" s="385"/>
      <c r="S9" s="386"/>
      <c r="T9" s="387">
        <f>SUM(D9:M9)</f>
        <v>23300</v>
      </c>
      <c r="U9" s="363"/>
      <c r="V9" s="363"/>
      <c r="W9" s="363"/>
      <c r="X9" s="363"/>
    </row>
    <row r="10" spans="2:24" s="363" customFormat="1" ht="22.5" customHeight="1">
      <c r="B10" s="391">
        <v>2</v>
      </c>
      <c r="C10" s="395" t="s">
        <v>128</v>
      </c>
      <c r="D10" s="361">
        <v>3900</v>
      </c>
      <c r="E10" s="360">
        <v>1980</v>
      </c>
      <c r="F10" s="360">
        <v>3500</v>
      </c>
      <c r="G10" s="360">
        <v>1800</v>
      </c>
      <c r="H10" s="360">
        <v>3300</v>
      </c>
      <c r="I10" s="360">
        <v>3960</v>
      </c>
      <c r="J10" s="360">
        <v>3960</v>
      </c>
      <c r="K10" s="360">
        <v>855</v>
      </c>
      <c r="L10" s="360">
        <v>0</v>
      </c>
      <c r="M10" s="360">
        <v>0</v>
      </c>
      <c r="N10" s="361"/>
      <c r="O10" s="361"/>
      <c r="P10" s="361"/>
      <c r="Q10" s="361"/>
      <c r="R10" s="361"/>
      <c r="S10" s="362"/>
      <c r="T10" s="381">
        <f>SUM(D10:M10)</f>
        <v>23255</v>
      </c>
    </row>
    <row r="11" spans="2:24" s="363" customFormat="1" ht="22.5" customHeight="1">
      <c r="B11" s="391">
        <v>3</v>
      </c>
      <c r="C11" s="395" t="s">
        <v>129</v>
      </c>
      <c r="D11" s="361">
        <v>3900</v>
      </c>
      <c r="E11" s="360">
        <v>1200</v>
      </c>
      <c r="F11" s="360">
        <v>3500</v>
      </c>
      <c r="G11" s="360">
        <v>520</v>
      </c>
      <c r="H11" s="360">
        <v>3300</v>
      </c>
      <c r="I11" s="360">
        <v>3960</v>
      </c>
      <c r="J11" s="360">
        <v>3960</v>
      </c>
      <c r="K11" s="360">
        <v>892</v>
      </c>
      <c r="L11" s="360">
        <v>0</v>
      </c>
      <c r="M11" s="360">
        <v>0</v>
      </c>
      <c r="N11" s="361"/>
      <c r="O11" s="361"/>
      <c r="P11" s="361"/>
      <c r="Q11" s="361"/>
      <c r="R11" s="361"/>
      <c r="S11" s="362"/>
      <c r="T11" s="381">
        <f>SUM(D11:M11)</f>
        <v>21232</v>
      </c>
    </row>
    <row r="12" spans="2:24" s="363" customFormat="1" ht="22.5" customHeight="1">
      <c r="B12" s="391">
        <v>4</v>
      </c>
      <c r="C12" s="395"/>
      <c r="D12" s="361"/>
      <c r="E12" s="360"/>
      <c r="F12" s="360"/>
      <c r="G12" s="360"/>
      <c r="H12" s="360"/>
      <c r="I12" s="360"/>
      <c r="J12" s="360"/>
      <c r="K12" s="360"/>
      <c r="L12" s="360"/>
      <c r="M12" s="360"/>
      <c r="N12" s="361"/>
      <c r="O12" s="361"/>
      <c r="P12" s="361"/>
      <c r="Q12" s="361"/>
      <c r="R12" s="361"/>
      <c r="S12" s="362"/>
      <c r="T12" s="381"/>
    </row>
    <row r="13" spans="2:24" s="363" customFormat="1" ht="22.5" customHeight="1">
      <c r="B13" s="391">
        <v>5</v>
      </c>
      <c r="C13" s="395"/>
      <c r="D13" s="361"/>
      <c r="E13" s="360"/>
      <c r="F13" s="360"/>
      <c r="G13" s="360"/>
      <c r="H13" s="360"/>
      <c r="I13" s="360"/>
      <c r="J13" s="360"/>
      <c r="K13" s="360"/>
      <c r="L13" s="360"/>
      <c r="M13" s="360"/>
      <c r="N13" s="361"/>
      <c r="O13" s="361"/>
      <c r="P13" s="361"/>
      <c r="Q13" s="361"/>
      <c r="R13" s="361"/>
      <c r="S13" s="362"/>
      <c r="T13" s="381"/>
    </row>
    <row r="14" spans="2:24" s="363" customFormat="1" ht="22.5" customHeight="1">
      <c r="B14" s="391">
        <v>6</v>
      </c>
      <c r="C14" s="395"/>
      <c r="D14" s="361"/>
      <c r="E14" s="360"/>
      <c r="F14" s="360"/>
      <c r="G14" s="360"/>
      <c r="H14" s="360"/>
      <c r="I14" s="360"/>
      <c r="J14" s="360"/>
      <c r="K14" s="360"/>
      <c r="L14" s="360"/>
      <c r="M14" s="360"/>
      <c r="N14" s="361"/>
      <c r="O14" s="361"/>
      <c r="P14" s="361"/>
      <c r="Q14" s="361"/>
      <c r="R14" s="361"/>
      <c r="S14" s="362"/>
      <c r="T14" s="381"/>
    </row>
    <row r="15" spans="2:24" s="363" customFormat="1" ht="22.5" customHeight="1">
      <c r="B15" s="391">
        <v>7</v>
      </c>
      <c r="C15" s="395"/>
      <c r="D15" s="361"/>
      <c r="E15" s="360"/>
      <c r="F15" s="360"/>
      <c r="G15" s="360"/>
      <c r="H15" s="360"/>
      <c r="I15" s="360"/>
      <c r="J15" s="360"/>
      <c r="K15" s="360"/>
      <c r="L15" s="360"/>
      <c r="M15" s="360"/>
      <c r="N15" s="361"/>
      <c r="O15" s="361"/>
      <c r="P15" s="361"/>
      <c r="Q15" s="361"/>
      <c r="R15" s="361"/>
      <c r="S15" s="362"/>
      <c r="T15" s="381"/>
    </row>
    <row r="16" spans="2:24" s="363" customFormat="1" ht="22.5" customHeight="1">
      <c r="B16" s="391">
        <v>8</v>
      </c>
      <c r="C16" s="395"/>
      <c r="D16" s="361"/>
      <c r="E16" s="360"/>
      <c r="F16" s="360"/>
      <c r="G16" s="360"/>
      <c r="H16" s="360"/>
      <c r="I16" s="360"/>
      <c r="J16" s="360"/>
      <c r="K16" s="360"/>
      <c r="L16" s="360"/>
      <c r="M16" s="360"/>
      <c r="N16" s="361"/>
      <c r="O16" s="361"/>
      <c r="P16" s="361"/>
      <c r="Q16" s="361"/>
      <c r="R16" s="361"/>
      <c r="S16" s="362"/>
      <c r="T16" s="381"/>
    </row>
    <row r="17" spans="2:24" s="363" customFormat="1" ht="22.5" customHeight="1">
      <c r="B17" s="391">
        <v>9</v>
      </c>
      <c r="C17" s="395"/>
      <c r="D17" s="361"/>
      <c r="E17" s="360"/>
      <c r="F17" s="360"/>
      <c r="G17" s="360"/>
      <c r="H17" s="360"/>
      <c r="I17" s="360"/>
      <c r="J17" s="360"/>
      <c r="K17" s="360"/>
      <c r="L17" s="360"/>
      <c r="M17" s="360"/>
      <c r="N17" s="361"/>
      <c r="O17" s="361"/>
      <c r="P17" s="361"/>
      <c r="Q17" s="361"/>
      <c r="R17" s="361"/>
      <c r="S17" s="362"/>
      <c r="T17" s="381"/>
    </row>
    <row r="18" spans="2:24" s="363" customFormat="1" ht="22.5" customHeight="1">
      <c r="B18" s="391">
        <v>10</v>
      </c>
      <c r="C18" s="395"/>
      <c r="D18" s="361"/>
      <c r="E18" s="360"/>
      <c r="F18" s="360"/>
      <c r="G18" s="360"/>
      <c r="H18" s="360"/>
      <c r="I18" s="360"/>
      <c r="J18" s="360"/>
      <c r="K18" s="360"/>
      <c r="L18" s="360"/>
      <c r="M18" s="360"/>
      <c r="N18" s="361"/>
      <c r="O18" s="361"/>
      <c r="P18" s="361"/>
      <c r="Q18" s="361"/>
      <c r="R18" s="361"/>
      <c r="S18" s="362"/>
      <c r="T18" s="381"/>
    </row>
    <row r="19" spans="2:24" s="363" customFormat="1" ht="22.5" customHeight="1">
      <c r="B19" s="391">
        <v>11</v>
      </c>
      <c r="C19" s="395"/>
      <c r="D19" s="361"/>
      <c r="E19" s="360"/>
      <c r="F19" s="360"/>
      <c r="G19" s="360"/>
      <c r="H19" s="360"/>
      <c r="I19" s="360"/>
      <c r="J19" s="360"/>
      <c r="K19" s="360"/>
      <c r="L19" s="360"/>
      <c r="M19" s="360"/>
      <c r="N19" s="361"/>
      <c r="O19" s="361"/>
      <c r="P19" s="361"/>
      <c r="Q19" s="361"/>
      <c r="R19" s="361"/>
      <c r="S19" s="362"/>
      <c r="T19" s="381"/>
    </row>
    <row r="20" spans="2:24" s="363" customFormat="1" ht="22.5" customHeight="1">
      <c r="B20" s="391">
        <v>12</v>
      </c>
      <c r="C20" s="395"/>
      <c r="D20" s="361"/>
      <c r="E20" s="360"/>
      <c r="F20" s="360"/>
      <c r="G20" s="360"/>
      <c r="H20" s="360"/>
      <c r="I20" s="360"/>
      <c r="J20" s="360"/>
      <c r="K20" s="360"/>
      <c r="L20" s="360"/>
      <c r="M20" s="360"/>
      <c r="N20" s="361"/>
      <c r="O20" s="361"/>
      <c r="P20" s="361"/>
      <c r="Q20" s="361"/>
      <c r="R20" s="361"/>
      <c r="S20" s="362"/>
      <c r="T20" s="381"/>
    </row>
    <row r="21" spans="2:24" s="363" customFormat="1" ht="22.5" customHeight="1">
      <c r="B21" s="391">
        <v>13</v>
      </c>
      <c r="C21" s="395"/>
      <c r="D21" s="361"/>
      <c r="E21" s="360"/>
      <c r="F21" s="360"/>
      <c r="G21" s="360"/>
      <c r="H21" s="360"/>
      <c r="I21" s="360"/>
      <c r="J21" s="360"/>
      <c r="K21" s="360"/>
      <c r="L21" s="360"/>
      <c r="M21" s="360"/>
      <c r="N21" s="361"/>
      <c r="O21" s="361"/>
      <c r="P21" s="361"/>
      <c r="Q21" s="361"/>
      <c r="R21" s="361"/>
      <c r="S21" s="362"/>
      <c r="T21" s="381"/>
    </row>
    <row r="22" spans="2:24" s="363" customFormat="1" ht="22.5" customHeight="1">
      <c r="B22" s="391">
        <v>14</v>
      </c>
      <c r="C22" s="395"/>
      <c r="D22" s="361"/>
      <c r="E22" s="360"/>
      <c r="F22" s="360"/>
      <c r="G22" s="360"/>
      <c r="H22" s="360"/>
      <c r="I22" s="360"/>
      <c r="J22" s="360"/>
      <c r="K22" s="360"/>
      <c r="L22" s="360"/>
      <c r="M22" s="360"/>
      <c r="N22" s="361"/>
      <c r="O22" s="361"/>
      <c r="P22" s="361"/>
      <c r="Q22" s="361"/>
      <c r="R22" s="361"/>
      <c r="S22" s="362"/>
      <c r="T22" s="381"/>
    </row>
    <row r="23" spans="2:24" s="363" customFormat="1" ht="22.5" customHeight="1">
      <c r="B23" s="391">
        <v>15</v>
      </c>
      <c r="C23" s="395"/>
      <c r="D23" s="361"/>
      <c r="E23" s="360"/>
      <c r="F23" s="360"/>
      <c r="G23" s="360"/>
      <c r="H23" s="360"/>
      <c r="I23" s="360"/>
      <c r="J23" s="360"/>
      <c r="K23" s="360"/>
      <c r="L23" s="360"/>
      <c r="M23" s="360"/>
      <c r="N23" s="361"/>
      <c r="O23" s="361"/>
      <c r="P23" s="361"/>
      <c r="Q23" s="361"/>
      <c r="R23" s="361"/>
      <c r="S23" s="362"/>
      <c r="T23" s="381"/>
    </row>
    <row r="24" spans="2:24" s="363" customFormat="1" ht="22.5" customHeight="1">
      <c r="B24" s="391">
        <v>16</v>
      </c>
      <c r="C24" s="395"/>
      <c r="D24" s="361"/>
      <c r="E24" s="360"/>
      <c r="F24" s="360"/>
      <c r="G24" s="360"/>
      <c r="H24" s="360"/>
      <c r="I24" s="360"/>
      <c r="J24" s="360"/>
      <c r="K24" s="360"/>
      <c r="L24" s="360"/>
      <c r="M24" s="360"/>
      <c r="N24" s="361"/>
      <c r="O24" s="361"/>
      <c r="P24" s="361"/>
      <c r="Q24" s="361"/>
      <c r="R24" s="361"/>
      <c r="S24" s="362"/>
      <c r="T24" s="381"/>
    </row>
    <row r="25" spans="2:24" s="363" customFormat="1" ht="22.5" customHeight="1">
      <c r="B25" s="391">
        <v>17</v>
      </c>
      <c r="C25" s="395"/>
      <c r="D25" s="361"/>
      <c r="E25" s="360"/>
      <c r="F25" s="360"/>
      <c r="G25" s="360"/>
      <c r="H25" s="360"/>
      <c r="I25" s="360"/>
      <c r="J25" s="360"/>
      <c r="K25" s="360"/>
      <c r="L25" s="360"/>
      <c r="M25" s="360"/>
      <c r="N25" s="361"/>
      <c r="O25" s="361"/>
      <c r="P25" s="361"/>
      <c r="Q25" s="361"/>
      <c r="R25" s="361"/>
      <c r="S25" s="362"/>
      <c r="T25" s="381"/>
    </row>
    <row r="26" spans="2:24" s="363" customFormat="1" ht="22.5" customHeight="1">
      <c r="B26" s="391">
        <v>18</v>
      </c>
      <c r="C26" s="395"/>
      <c r="D26" s="361"/>
      <c r="E26" s="360"/>
      <c r="F26" s="360"/>
      <c r="G26" s="360"/>
      <c r="H26" s="360"/>
      <c r="I26" s="360"/>
      <c r="J26" s="360"/>
      <c r="K26" s="360"/>
      <c r="L26" s="360"/>
      <c r="M26" s="360"/>
      <c r="N26" s="361"/>
      <c r="O26" s="361"/>
      <c r="P26" s="361"/>
      <c r="Q26" s="361"/>
      <c r="R26" s="361"/>
      <c r="S26" s="362"/>
      <c r="T26" s="381"/>
    </row>
    <row r="27" spans="2:24" s="363" customFormat="1" ht="22.5" customHeight="1">
      <c r="B27" s="391">
        <v>19</v>
      </c>
      <c r="C27" s="395"/>
      <c r="D27" s="361"/>
      <c r="E27" s="360"/>
      <c r="F27" s="360"/>
      <c r="G27" s="360"/>
      <c r="H27" s="360"/>
      <c r="I27" s="360"/>
      <c r="J27" s="360"/>
      <c r="K27" s="360"/>
      <c r="L27" s="360"/>
      <c r="M27" s="360"/>
      <c r="N27" s="361"/>
      <c r="O27" s="361"/>
      <c r="P27" s="361"/>
      <c r="Q27" s="361"/>
      <c r="R27" s="361"/>
      <c r="S27" s="362"/>
      <c r="T27" s="381">
        <f t="shared" ref="T27:T28" si="0">SUM(D27:M27)</f>
        <v>0</v>
      </c>
    </row>
    <row r="28" spans="2:24" s="363" customFormat="1" ht="22.5" customHeight="1" thickBot="1">
      <c r="B28" s="401">
        <v>20</v>
      </c>
      <c r="C28" s="402"/>
      <c r="D28" s="383"/>
      <c r="E28" s="382"/>
      <c r="F28" s="382"/>
      <c r="G28" s="382"/>
      <c r="H28" s="382"/>
      <c r="I28" s="382"/>
      <c r="J28" s="382"/>
      <c r="K28" s="382"/>
      <c r="L28" s="382"/>
      <c r="M28" s="382"/>
      <c r="N28" s="383"/>
      <c r="O28" s="383"/>
      <c r="P28" s="383"/>
      <c r="Q28" s="383"/>
      <c r="R28" s="383"/>
      <c r="S28" s="403"/>
      <c r="T28" s="404">
        <f t="shared" si="0"/>
        <v>0</v>
      </c>
    </row>
    <row r="29" spans="2:24" s="363" customFormat="1" ht="22.5" customHeight="1" thickBot="1">
      <c r="B29" s="390"/>
      <c r="C29" s="396" t="s">
        <v>152</v>
      </c>
      <c r="D29" s="397">
        <f t="shared" ref="D29:T29" si="1">SUM(D9:D28)</f>
        <v>11700</v>
      </c>
      <c r="E29" s="398">
        <f t="shared" si="1"/>
        <v>5080</v>
      </c>
      <c r="F29" s="398">
        <f t="shared" si="1"/>
        <v>10500</v>
      </c>
      <c r="G29" s="398">
        <f t="shared" si="1"/>
        <v>4220</v>
      </c>
      <c r="H29" s="398">
        <f t="shared" si="1"/>
        <v>9900</v>
      </c>
      <c r="I29" s="398">
        <f t="shared" si="1"/>
        <v>11880</v>
      </c>
      <c r="J29" s="398">
        <f t="shared" si="1"/>
        <v>11880</v>
      </c>
      <c r="K29" s="398">
        <f t="shared" si="1"/>
        <v>2627</v>
      </c>
      <c r="L29" s="398">
        <f t="shared" si="1"/>
        <v>0</v>
      </c>
      <c r="M29" s="398">
        <f t="shared" si="1"/>
        <v>0</v>
      </c>
      <c r="N29" s="398">
        <f t="shared" si="1"/>
        <v>0</v>
      </c>
      <c r="O29" s="398">
        <f t="shared" si="1"/>
        <v>0</v>
      </c>
      <c r="P29" s="398">
        <f t="shared" si="1"/>
        <v>0</v>
      </c>
      <c r="Q29" s="398">
        <f t="shared" si="1"/>
        <v>0</v>
      </c>
      <c r="R29" s="398">
        <f t="shared" si="1"/>
        <v>0</v>
      </c>
      <c r="S29" s="399">
        <f t="shared" si="1"/>
        <v>0</v>
      </c>
      <c r="T29" s="400">
        <f t="shared" si="1"/>
        <v>67787</v>
      </c>
    </row>
    <row r="30" spans="2:24" s="363" customFormat="1" ht="20.25" customHeight="1">
      <c r="B30" s="331"/>
      <c r="C30" s="332"/>
      <c r="D30" s="332"/>
      <c r="E30" s="332"/>
      <c r="F30" s="332"/>
      <c r="G30" s="332"/>
      <c r="H30" s="332"/>
      <c r="I30" s="332"/>
      <c r="J30" s="332"/>
      <c r="K30" s="332"/>
      <c r="L30" s="352"/>
      <c r="M30" s="332"/>
      <c r="N30" s="332"/>
      <c r="O30" s="332"/>
      <c r="P30" s="332"/>
      <c r="Q30" s="332"/>
      <c r="R30" s="332"/>
      <c r="S30" s="332"/>
      <c r="T30" s="332"/>
      <c r="U30" s="332"/>
      <c r="V30" s="332"/>
      <c r="W30" s="332"/>
      <c r="X30" s="332"/>
    </row>
    <row r="31" spans="2:24">
      <c r="L31" s="352"/>
    </row>
    <row r="32" spans="2:24">
      <c r="L32" s="352"/>
    </row>
  </sheetData>
  <mergeCells count="3">
    <mergeCell ref="T7:T8"/>
    <mergeCell ref="B7:B8"/>
    <mergeCell ref="C7:C8"/>
  </mergeCells>
  <phoneticPr fontId="33"/>
  <dataValidations count="2">
    <dataValidation type="list" allowBlank="1" showInputMessage="1" showErrorMessage="1" sqref="E2" xr:uid="{C8E9E537-5A73-4ACF-987C-455E7A5C9965}">
      <formula1>$L$3:$L$5</formula1>
    </dataValidation>
    <dataValidation type="list" allowBlank="1" showInputMessage="1" showErrorMessage="1" sqref="D8:M8" xr:uid="{1783D7FE-BE12-45CE-B5C8-DBA4FE2DD3CC}">
      <formula1>$Q$2:$R$2</formula1>
    </dataValidation>
  </dataValidations>
  <pageMargins left="0.25" right="0.25" top="0.75" bottom="0.75" header="0.3" footer="0.3"/>
  <pageSetup paperSize="9" scale="64"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103D2-C7A2-4CC5-BF7C-92864DFA3B06}">
  <sheetPr codeName="Sheet12">
    <tabColor theme="5" tint="0.59999389629810485"/>
    <pageSetUpPr fitToPage="1"/>
  </sheetPr>
  <dimension ref="A1:V29"/>
  <sheetViews>
    <sheetView view="pageBreakPreview" zoomScaleNormal="100" zoomScaleSheetLayoutView="100" workbookViewId="0">
      <selection activeCell="W31" sqref="W31"/>
    </sheetView>
  </sheetViews>
  <sheetFormatPr defaultRowHeight="13.5"/>
  <cols>
    <col min="1" max="1" width="5.25" style="405" bestFit="1" customWidth="1"/>
    <col min="2" max="2" width="15.375" style="406" customWidth="1"/>
    <col min="3" max="18" width="9.625" style="406" customWidth="1"/>
    <col min="19" max="19" width="9" style="406" customWidth="1"/>
    <col min="20" max="20" width="8.5" style="406" customWidth="1"/>
    <col min="21" max="21" width="10.375" style="406" bestFit="1" customWidth="1"/>
    <col min="22" max="22" width="10.875" style="406" customWidth="1"/>
    <col min="23" max="26" width="8.5" style="406" customWidth="1"/>
    <col min="27" max="29" width="10.375" style="406" customWidth="1"/>
    <col min="30" max="16384" width="9" style="406"/>
  </cols>
  <sheetData>
    <row r="1" spans="1:22" ht="27.75" customHeight="1" thickBot="1"/>
    <row r="2" spans="1:22" ht="27" customHeight="1" thickBot="1">
      <c r="A2" s="405" t="s">
        <v>229</v>
      </c>
      <c r="B2" s="407" t="s">
        <v>168</v>
      </c>
      <c r="C2" s="408" t="s">
        <v>214</v>
      </c>
      <c r="D2" s="409">
        <v>1</v>
      </c>
      <c r="F2" s="410" t="str">
        <f>VLOOKUP(D2,P3:R5,2)</f>
        <v>素泊まり</v>
      </c>
      <c r="G2" s="411">
        <f>VLOOKUP(D2,P3:R5,3)</f>
        <v>13860</v>
      </c>
      <c r="Q2" s="412"/>
      <c r="R2" s="413" t="s">
        <v>220</v>
      </c>
      <c r="S2" s="414" t="s">
        <v>221</v>
      </c>
      <c r="T2" s="415" t="s">
        <v>222</v>
      </c>
      <c r="U2" s="416" t="s">
        <v>230</v>
      </c>
      <c r="V2" s="416" t="s">
        <v>231</v>
      </c>
    </row>
    <row r="3" spans="1:22" ht="23.25" customHeight="1">
      <c r="P3" s="406">
        <v>1</v>
      </c>
      <c r="Q3" s="417" t="s">
        <v>225</v>
      </c>
      <c r="R3" s="418">
        <v>13860</v>
      </c>
      <c r="S3" s="419">
        <v>0.7</v>
      </c>
      <c r="T3" s="420">
        <f>R3/S3</f>
        <v>19800</v>
      </c>
      <c r="U3" s="421">
        <f>T3*0.2</f>
        <v>3960</v>
      </c>
      <c r="V3" s="421">
        <f>T3*0.1</f>
        <v>1980</v>
      </c>
    </row>
    <row r="4" spans="1:22" ht="23.25" customHeight="1">
      <c r="C4" s="422"/>
      <c r="D4" s="422"/>
      <c r="E4" s="422"/>
      <c r="F4" s="422"/>
      <c r="G4" s="423"/>
      <c r="H4" s="422"/>
      <c r="I4" s="422"/>
      <c r="J4" s="422"/>
      <c r="K4" s="422"/>
      <c r="L4" s="422"/>
      <c r="M4" s="422"/>
      <c r="N4" s="422"/>
      <c r="O4" s="422"/>
      <c r="P4" s="408">
        <v>2</v>
      </c>
      <c r="Q4" s="417" t="s">
        <v>215</v>
      </c>
      <c r="R4" s="418">
        <v>15840</v>
      </c>
      <c r="S4" s="419">
        <v>0.8</v>
      </c>
      <c r="T4" s="420">
        <f>R4/S4</f>
        <v>19800</v>
      </c>
      <c r="U4" s="421">
        <f>T4*0.2</f>
        <v>3960</v>
      </c>
      <c r="V4" s="424"/>
    </row>
    <row r="5" spans="1:22" ht="23.25" customHeight="1" thickBot="1">
      <c r="B5" s="425"/>
      <c r="C5" s="422"/>
      <c r="D5" s="422"/>
      <c r="E5" s="422"/>
      <c r="F5" s="422"/>
      <c r="G5" s="422"/>
      <c r="H5" s="422"/>
      <c r="I5" s="422"/>
      <c r="J5" s="422"/>
      <c r="K5" s="422"/>
      <c r="L5" s="422"/>
      <c r="M5" s="422"/>
      <c r="N5" s="422"/>
      <c r="O5" s="422"/>
      <c r="P5" s="408">
        <v>3</v>
      </c>
      <c r="Q5" s="417" t="s">
        <v>226</v>
      </c>
      <c r="R5" s="426">
        <v>17820</v>
      </c>
      <c r="S5" s="419">
        <v>0.9</v>
      </c>
      <c r="T5" s="420">
        <f>R5/S5</f>
        <v>19800</v>
      </c>
      <c r="U5" s="424"/>
      <c r="V5" s="421">
        <f>T5*0.1</f>
        <v>1980</v>
      </c>
    </row>
    <row r="6" spans="1:22" ht="24.75" customHeight="1" thickBot="1">
      <c r="B6" s="408"/>
      <c r="K6" s="422"/>
      <c r="L6" s="422"/>
      <c r="M6" s="422"/>
      <c r="N6" s="422"/>
      <c r="O6" s="422"/>
      <c r="P6" s="422"/>
      <c r="Q6" s="422"/>
      <c r="R6" s="422"/>
      <c r="T6" s="422"/>
    </row>
    <row r="7" spans="1:22" ht="23.25" customHeight="1">
      <c r="A7" s="746" t="s">
        <v>233</v>
      </c>
      <c r="B7" s="748" t="s">
        <v>234</v>
      </c>
      <c r="C7" s="427">
        <v>46298</v>
      </c>
      <c r="D7" s="428">
        <v>46299</v>
      </c>
      <c r="E7" s="428">
        <v>46299</v>
      </c>
      <c r="F7" s="428">
        <v>46300</v>
      </c>
      <c r="G7" s="428">
        <v>46300</v>
      </c>
      <c r="H7" s="428">
        <v>46301</v>
      </c>
      <c r="I7" s="428">
        <v>46301</v>
      </c>
      <c r="J7" s="428">
        <v>46302</v>
      </c>
      <c r="K7" s="428">
        <v>46302</v>
      </c>
      <c r="L7" s="428">
        <v>46303</v>
      </c>
      <c r="M7" s="429"/>
      <c r="N7" s="429"/>
      <c r="O7" s="429"/>
      <c r="P7" s="429"/>
      <c r="Q7" s="429"/>
      <c r="R7" s="428"/>
      <c r="S7" s="750" t="s">
        <v>252</v>
      </c>
      <c r="T7" s="752" t="s">
        <v>253</v>
      </c>
      <c r="U7" s="754" t="s">
        <v>254</v>
      </c>
      <c r="V7" s="756" t="s">
        <v>255</v>
      </c>
    </row>
    <row r="8" spans="1:22" ht="18.75" customHeight="1" thickBot="1">
      <c r="A8" s="747"/>
      <c r="B8" s="749"/>
      <c r="C8" s="430" t="s">
        <v>230</v>
      </c>
      <c r="D8" s="431" t="s">
        <v>231</v>
      </c>
      <c r="E8" s="432" t="s">
        <v>230</v>
      </c>
      <c r="F8" s="431" t="s">
        <v>231</v>
      </c>
      <c r="G8" s="431" t="s">
        <v>230</v>
      </c>
      <c r="H8" s="431" t="s">
        <v>231</v>
      </c>
      <c r="I8" s="431" t="s">
        <v>230</v>
      </c>
      <c r="J8" s="431" t="s">
        <v>231</v>
      </c>
      <c r="K8" s="431" t="s">
        <v>230</v>
      </c>
      <c r="L8" s="431" t="s">
        <v>231</v>
      </c>
      <c r="M8" s="431" t="s">
        <v>230</v>
      </c>
      <c r="N8" s="431" t="s">
        <v>231</v>
      </c>
      <c r="O8" s="431" t="s">
        <v>230</v>
      </c>
      <c r="P8" s="431" t="s">
        <v>231</v>
      </c>
      <c r="Q8" s="431" t="s">
        <v>230</v>
      </c>
      <c r="R8" s="433" t="s">
        <v>231</v>
      </c>
      <c r="S8" s="751"/>
      <c r="T8" s="753"/>
      <c r="U8" s="755"/>
      <c r="V8" s="757"/>
    </row>
    <row r="9" spans="1:22" ht="24" customHeight="1" thickTop="1">
      <c r="A9" s="434">
        <v>1</v>
      </c>
      <c r="B9" s="394" t="s">
        <v>127</v>
      </c>
      <c r="C9" s="385">
        <v>3900</v>
      </c>
      <c r="D9" s="384">
        <v>1900</v>
      </c>
      <c r="E9" s="384">
        <v>3500</v>
      </c>
      <c r="F9" s="384">
        <v>1900</v>
      </c>
      <c r="G9" s="384">
        <v>3300</v>
      </c>
      <c r="H9" s="384">
        <v>3960</v>
      </c>
      <c r="I9" s="384">
        <v>3960</v>
      </c>
      <c r="J9" s="384">
        <v>880</v>
      </c>
      <c r="K9" s="384">
        <v>0</v>
      </c>
      <c r="L9" s="384">
        <v>0</v>
      </c>
      <c r="M9" s="435"/>
      <c r="N9" s="435"/>
      <c r="O9" s="435"/>
      <c r="P9" s="435"/>
      <c r="Q9" s="435"/>
      <c r="R9" s="436"/>
      <c r="S9" s="437">
        <f>SUM(C9:R9)</f>
        <v>23300</v>
      </c>
      <c r="T9" s="438">
        <v>5</v>
      </c>
      <c r="U9" s="439">
        <f>$G$2*T9</f>
        <v>69300</v>
      </c>
      <c r="V9" s="440">
        <f>S9+U9</f>
        <v>92600</v>
      </c>
    </row>
    <row r="10" spans="1:22" ht="24" customHeight="1">
      <c r="A10" s="441">
        <v>2</v>
      </c>
      <c r="B10" s="395" t="s">
        <v>128</v>
      </c>
      <c r="C10" s="361">
        <v>3900</v>
      </c>
      <c r="D10" s="360">
        <v>1980</v>
      </c>
      <c r="E10" s="360">
        <v>3500</v>
      </c>
      <c r="F10" s="360">
        <v>1800</v>
      </c>
      <c r="G10" s="360">
        <v>3300</v>
      </c>
      <c r="H10" s="360">
        <v>3960</v>
      </c>
      <c r="I10" s="360">
        <v>3960</v>
      </c>
      <c r="J10" s="360">
        <v>855</v>
      </c>
      <c r="K10" s="360">
        <v>0</v>
      </c>
      <c r="L10" s="360">
        <v>0</v>
      </c>
      <c r="M10" s="443"/>
      <c r="N10" s="443"/>
      <c r="O10" s="443"/>
      <c r="P10" s="443"/>
      <c r="Q10" s="443"/>
      <c r="R10" s="445"/>
      <c r="S10" s="437">
        <f>SUM(C10:R10)</f>
        <v>23255</v>
      </c>
      <c r="T10" s="446"/>
      <c r="U10" s="447">
        <f t="shared" ref="U10:U29" si="0">$G$2*T10</f>
        <v>0</v>
      </c>
      <c r="V10" s="448">
        <f t="shared" ref="V10:V29" si="1">S10+U10</f>
        <v>23255</v>
      </c>
    </row>
    <row r="11" spans="1:22" ht="24" customHeight="1">
      <c r="A11" s="441">
        <v>3</v>
      </c>
      <c r="B11" s="395" t="s">
        <v>129</v>
      </c>
      <c r="C11" s="361">
        <v>3900</v>
      </c>
      <c r="D11" s="360">
        <v>1200</v>
      </c>
      <c r="E11" s="360">
        <v>3500</v>
      </c>
      <c r="F11" s="360">
        <v>520</v>
      </c>
      <c r="G11" s="360">
        <v>3300</v>
      </c>
      <c r="H11" s="360">
        <v>3960</v>
      </c>
      <c r="I11" s="360">
        <v>3960</v>
      </c>
      <c r="J11" s="360">
        <v>892</v>
      </c>
      <c r="K11" s="360">
        <v>0</v>
      </c>
      <c r="L11" s="360">
        <v>0</v>
      </c>
      <c r="M11" s="443"/>
      <c r="N11" s="443"/>
      <c r="O11" s="443"/>
      <c r="P11" s="443"/>
      <c r="Q11" s="443"/>
      <c r="R11" s="445"/>
      <c r="S11" s="437">
        <f t="shared" ref="S11:S29" si="2">SUM(C11:R11)</f>
        <v>21232</v>
      </c>
      <c r="T11" s="446"/>
      <c r="U11" s="447">
        <f t="shared" si="0"/>
        <v>0</v>
      </c>
      <c r="V11" s="448">
        <f t="shared" si="1"/>
        <v>21232</v>
      </c>
    </row>
    <row r="12" spans="1:22" ht="24" customHeight="1">
      <c r="A12" s="441">
        <v>4</v>
      </c>
      <c r="B12" s="442"/>
      <c r="C12" s="443"/>
      <c r="D12" s="444"/>
      <c r="E12" s="444"/>
      <c r="F12" s="444"/>
      <c r="G12" s="444"/>
      <c r="H12" s="444"/>
      <c r="I12" s="444"/>
      <c r="J12" s="444"/>
      <c r="K12" s="444"/>
      <c r="L12" s="444"/>
      <c r="M12" s="443"/>
      <c r="N12" s="443"/>
      <c r="O12" s="443"/>
      <c r="P12" s="443"/>
      <c r="Q12" s="443"/>
      <c r="R12" s="445"/>
      <c r="S12" s="437">
        <f t="shared" si="2"/>
        <v>0</v>
      </c>
      <c r="T12" s="446"/>
      <c r="U12" s="447">
        <f t="shared" si="0"/>
        <v>0</v>
      </c>
      <c r="V12" s="448">
        <f t="shared" si="1"/>
        <v>0</v>
      </c>
    </row>
    <row r="13" spans="1:22" ht="24" customHeight="1">
      <c r="A13" s="441">
        <v>5</v>
      </c>
      <c r="B13" s="442"/>
      <c r="C13" s="443"/>
      <c r="D13" s="444"/>
      <c r="E13" s="444"/>
      <c r="F13" s="444"/>
      <c r="G13" s="444"/>
      <c r="H13" s="444"/>
      <c r="I13" s="444"/>
      <c r="J13" s="444"/>
      <c r="K13" s="444"/>
      <c r="L13" s="444"/>
      <c r="M13" s="443"/>
      <c r="N13" s="443"/>
      <c r="O13" s="443"/>
      <c r="P13" s="443"/>
      <c r="Q13" s="443"/>
      <c r="R13" s="445"/>
      <c r="S13" s="437">
        <f t="shared" si="2"/>
        <v>0</v>
      </c>
      <c r="T13" s="446"/>
      <c r="U13" s="447">
        <f t="shared" si="0"/>
        <v>0</v>
      </c>
      <c r="V13" s="448">
        <f t="shared" si="1"/>
        <v>0</v>
      </c>
    </row>
    <row r="14" spans="1:22" ht="24" customHeight="1">
      <c r="A14" s="441">
        <v>6</v>
      </c>
      <c r="B14" s="449"/>
      <c r="C14" s="443"/>
      <c r="D14" s="444"/>
      <c r="E14" s="444"/>
      <c r="F14" s="444"/>
      <c r="G14" s="444"/>
      <c r="H14" s="444"/>
      <c r="I14" s="444"/>
      <c r="J14" s="444"/>
      <c r="K14" s="444"/>
      <c r="L14" s="444"/>
      <c r="M14" s="443"/>
      <c r="N14" s="443"/>
      <c r="O14" s="443"/>
      <c r="P14" s="443"/>
      <c r="Q14" s="443"/>
      <c r="R14" s="445"/>
      <c r="S14" s="437">
        <f t="shared" si="2"/>
        <v>0</v>
      </c>
      <c r="T14" s="446"/>
      <c r="U14" s="447">
        <f t="shared" si="0"/>
        <v>0</v>
      </c>
      <c r="V14" s="450">
        <f t="shared" si="1"/>
        <v>0</v>
      </c>
    </row>
    <row r="15" spans="1:22" ht="24" customHeight="1">
      <c r="A15" s="441">
        <v>7</v>
      </c>
      <c r="B15" s="449"/>
      <c r="C15" s="443"/>
      <c r="D15" s="444"/>
      <c r="E15" s="444"/>
      <c r="F15" s="444"/>
      <c r="G15" s="444"/>
      <c r="H15" s="444"/>
      <c r="I15" s="444"/>
      <c r="J15" s="444"/>
      <c r="K15" s="444"/>
      <c r="L15" s="444"/>
      <c r="M15" s="443"/>
      <c r="N15" s="443"/>
      <c r="O15" s="443"/>
      <c r="P15" s="443"/>
      <c r="Q15" s="443"/>
      <c r="R15" s="445"/>
      <c r="S15" s="437">
        <f t="shared" si="2"/>
        <v>0</v>
      </c>
      <c r="T15" s="446"/>
      <c r="U15" s="447">
        <f t="shared" si="0"/>
        <v>0</v>
      </c>
      <c r="V15" s="448">
        <f t="shared" si="1"/>
        <v>0</v>
      </c>
    </row>
    <row r="16" spans="1:22" ht="24" customHeight="1">
      <c r="A16" s="441">
        <v>8</v>
      </c>
      <c r="B16" s="449"/>
      <c r="C16" s="443"/>
      <c r="D16" s="444"/>
      <c r="E16" s="444"/>
      <c r="F16" s="444"/>
      <c r="G16" s="444"/>
      <c r="H16" s="444"/>
      <c r="I16" s="444"/>
      <c r="J16" s="444"/>
      <c r="K16" s="444"/>
      <c r="L16" s="444"/>
      <c r="M16" s="443"/>
      <c r="N16" s="443"/>
      <c r="O16" s="443"/>
      <c r="P16" s="443"/>
      <c r="Q16" s="443"/>
      <c r="R16" s="445"/>
      <c r="S16" s="437">
        <f t="shared" si="2"/>
        <v>0</v>
      </c>
      <c r="T16" s="446"/>
      <c r="U16" s="447">
        <f t="shared" si="0"/>
        <v>0</v>
      </c>
      <c r="V16" s="448">
        <f t="shared" si="1"/>
        <v>0</v>
      </c>
    </row>
    <row r="17" spans="1:22" ht="24" customHeight="1">
      <c r="A17" s="441">
        <v>9</v>
      </c>
      <c r="B17" s="449"/>
      <c r="C17" s="443"/>
      <c r="D17" s="444"/>
      <c r="E17" s="444"/>
      <c r="F17" s="444"/>
      <c r="G17" s="444"/>
      <c r="H17" s="444"/>
      <c r="I17" s="444"/>
      <c r="J17" s="444"/>
      <c r="K17" s="444"/>
      <c r="L17" s="444"/>
      <c r="M17" s="443"/>
      <c r="N17" s="443"/>
      <c r="O17" s="443"/>
      <c r="P17" s="443"/>
      <c r="Q17" s="443"/>
      <c r="R17" s="445"/>
      <c r="S17" s="437">
        <f t="shared" si="2"/>
        <v>0</v>
      </c>
      <c r="T17" s="446"/>
      <c r="U17" s="447">
        <f t="shared" si="0"/>
        <v>0</v>
      </c>
      <c r="V17" s="448">
        <f t="shared" si="1"/>
        <v>0</v>
      </c>
    </row>
    <row r="18" spans="1:22" ht="24" customHeight="1">
      <c r="A18" s="441">
        <v>10</v>
      </c>
      <c r="B18" s="449"/>
      <c r="C18" s="443"/>
      <c r="D18" s="444"/>
      <c r="E18" s="444"/>
      <c r="F18" s="444"/>
      <c r="G18" s="444"/>
      <c r="H18" s="444"/>
      <c r="I18" s="444"/>
      <c r="J18" s="444"/>
      <c r="K18" s="444"/>
      <c r="L18" s="444"/>
      <c r="M18" s="443"/>
      <c r="N18" s="443"/>
      <c r="O18" s="443"/>
      <c r="P18" s="443"/>
      <c r="Q18" s="443"/>
      <c r="R18" s="445"/>
      <c r="S18" s="437">
        <f t="shared" si="2"/>
        <v>0</v>
      </c>
      <c r="T18" s="446"/>
      <c r="U18" s="447">
        <f t="shared" si="0"/>
        <v>0</v>
      </c>
      <c r="V18" s="448">
        <f t="shared" si="1"/>
        <v>0</v>
      </c>
    </row>
    <row r="19" spans="1:22" ht="24" customHeight="1">
      <c r="A19" s="441">
        <v>11</v>
      </c>
      <c r="B19" s="449"/>
      <c r="C19" s="443"/>
      <c r="D19" s="444"/>
      <c r="E19" s="444"/>
      <c r="F19" s="444"/>
      <c r="G19" s="444"/>
      <c r="H19" s="444"/>
      <c r="I19" s="444"/>
      <c r="J19" s="444"/>
      <c r="K19" s="444"/>
      <c r="L19" s="444"/>
      <c r="M19" s="443"/>
      <c r="N19" s="443"/>
      <c r="O19" s="443"/>
      <c r="P19" s="443"/>
      <c r="Q19" s="443"/>
      <c r="R19" s="445"/>
      <c r="S19" s="437">
        <f t="shared" si="2"/>
        <v>0</v>
      </c>
      <c r="T19" s="446"/>
      <c r="U19" s="447">
        <f t="shared" si="0"/>
        <v>0</v>
      </c>
      <c r="V19" s="448">
        <f t="shared" si="1"/>
        <v>0</v>
      </c>
    </row>
    <row r="20" spans="1:22" ht="24" customHeight="1">
      <c r="A20" s="441">
        <v>12</v>
      </c>
      <c r="B20" s="449"/>
      <c r="C20" s="443"/>
      <c r="D20" s="444"/>
      <c r="E20" s="444"/>
      <c r="F20" s="444"/>
      <c r="G20" s="444"/>
      <c r="H20" s="444"/>
      <c r="I20" s="444"/>
      <c r="J20" s="444"/>
      <c r="K20" s="444"/>
      <c r="L20" s="444"/>
      <c r="M20" s="443"/>
      <c r="N20" s="443"/>
      <c r="O20" s="443"/>
      <c r="P20" s="443"/>
      <c r="Q20" s="443"/>
      <c r="R20" s="445"/>
      <c r="S20" s="437">
        <f t="shared" si="2"/>
        <v>0</v>
      </c>
      <c r="T20" s="446"/>
      <c r="U20" s="447">
        <f t="shared" si="0"/>
        <v>0</v>
      </c>
      <c r="V20" s="448">
        <f t="shared" si="1"/>
        <v>0</v>
      </c>
    </row>
    <row r="21" spans="1:22" ht="24" customHeight="1">
      <c r="A21" s="441">
        <v>13</v>
      </c>
      <c r="B21" s="449"/>
      <c r="C21" s="443"/>
      <c r="D21" s="444"/>
      <c r="E21" s="444"/>
      <c r="F21" s="444"/>
      <c r="G21" s="444"/>
      <c r="H21" s="444"/>
      <c r="I21" s="444"/>
      <c r="J21" s="444"/>
      <c r="K21" s="444"/>
      <c r="L21" s="444"/>
      <c r="M21" s="443"/>
      <c r="N21" s="443"/>
      <c r="O21" s="443"/>
      <c r="P21" s="443"/>
      <c r="Q21" s="443"/>
      <c r="R21" s="445"/>
      <c r="S21" s="437">
        <f t="shared" si="2"/>
        <v>0</v>
      </c>
      <c r="T21" s="446"/>
      <c r="U21" s="447">
        <f t="shared" si="0"/>
        <v>0</v>
      </c>
      <c r="V21" s="448">
        <f t="shared" si="1"/>
        <v>0</v>
      </c>
    </row>
    <row r="22" spans="1:22" ht="24" customHeight="1">
      <c r="A22" s="441">
        <v>14</v>
      </c>
      <c r="B22" s="449"/>
      <c r="C22" s="443"/>
      <c r="D22" s="444"/>
      <c r="E22" s="444"/>
      <c r="F22" s="444"/>
      <c r="G22" s="444"/>
      <c r="H22" s="444"/>
      <c r="I22" s="444"/>
      <c r="J22" s="444"/>
      <c r="K22" s="444"/>
      <c r="L22" s="444"/>
      <c r="M22" s="443"/>
      <c r="N22" s="443"/>
      <c r="O22" s="443"/>
      <c r="P22" s="443"/>
      <c r="Q22" s="443"/>
      <c r="R22" s="445"/>
      <c r="S22" s="437">
        <f t="shared" si="2"/>
        <v>0</v>
      </c>
      <c r="T22" s="446"/>
      <c r="U22" s="447">
        <f t="shared" si="0"/>
        <v>0</v>
      </c>
      <c r="V22" s="448">
        <f t="shared" si="1"/>
        <v>0</v>
      </c>
    </row>
    <row r="23" spans="1:22" ht="24" customHeight="1">
      <c r="A23" s="441">
        <v>15</v>
      </c>
      <c r="B23" s="449"/>
      <c r="C23" s="443"/>
      <c r="D23" s="444"/>
      <c r="E23" s="444"/>
      <c r="F23" s="444"/>
      <c r="G23" s="444"/>
      <c r="H23" s="444"/>
      <c r="I23" s="444"/>
      <c r="J23" s="444"/>
      <c r="K23" s="444"/>
      <c r="L23" s="444"/>
      <c r="M23" s="443"/>
      <c r="N23" s="443"/>
      <c r="O23" s="443"/>
      <c r="P23" s="443"/>
      <c r="Q23" s="443"/>
      <c r="R23" s="445"/>
      <c r="S23" s="437">
        <f t="shared" si="2"/>
        <v>0</v>
      </c>
      <c r="T23" s="446"/>
      <c r="U23" s="447">
        <f t="shared" si="0"/>
        <v>0</v>
      </c>
      <c r="V23" s="448">
        <f t="shared" si="1"/>
        <v>0</v>
      </c>
    </row>
    <row r="24" spans="1:22" ht="24" customHeight="1">
      <c r="A24" s="441">
        <v>16</v>
      </c>
      <c r="B24" s="449"/>
      <c r="C24" s="443"/>
      <c r="D24" s="444"/>
      <c r="E24" s="444"/>
      <c r="F24" s="444"/>
      <c r="G24" s="444"/>
      <c r="H24" s="444"/>
      <c r="I24" s="444"/>
      <c r="J24" s="444"/>
      <c r="K24" s="444"/>
      <c r="L24" s="444"/>
      <c r="M24" s="443"/>
      <c r="N24" s="443"/>
      <c r="O24" s="443"/>
      <c r="P24" s="443"/>
      <c r="Q24" s="443"/>
      <c r="R24" s="445"/>
      <c r="S24" s="437">
        <f t="shared" si="2"/>
        <v>0</v>
      </c>
      <c r="T24" s="446"/>
      <c r="U24" s="447">
        <f t="shared" si="0"/>
        <v>0</v>
      </c>
      <c r="V24" s="448">
        <f t="shared" si="1"/>
        <v>0</v>
      </c>
    </row>
    <row r="25" spans="1:22" ht="24" customHeight="1">
      <c r="A25" s="441">
        <v>17</v>
      </c>
      <c r="B25" s="449"/>
      <c r="C25" s="443"/>
      <c r="D25" s="444"/>
      <c r="E25" s="444"/>
      <c r="F25" s="444"/>
      <c r="G25" s="444"/>
      <c r="H25" s="444"/>
      <c r="I25" s="444"/>
      <c r="J25" s="444"/>
      <c r="K25" s="444"/>
      <c r="L25" s="444"/>
      <c r="M25" s="443"/>
      <c r="N25" s="443"/>
      <c r="O25" s="443"/>
      <c r="P25" s="443"/>
      <c r="Q25" s="443"/>
      <c r="R25" s="445"/>
      <c r="S25" s="437">
        <f t="shared" si="2"/>
        <v>0</v>
      </c>
      <c r="T25" s="446"/>
      <c r="U25" s="447">
        <f t="shared" si="0"/>
        <v>0</v>
      </c>
      <c r="V25" s="448">
        <f t="shared" si="1"/>
        <v>0</v>
      </c>
    </row>
    <row r="26" spans="1:22" ht="24" customHeight="1">
      <c r="A26" s="441">
        <v>18</v>
      </c>
      <c r="B26" s="449"/>
      <c r="C26" s="443"/>
      <c r="D26" s="444"/>
      <c r="E26" s="444"/>
      <c r="F26" s="444"/>
      <c r="G26" s="444"/>
      <c r="H26" s="444"/>
      <c r="I26" s="444"/>
      <c r="J26" s="444"/>
      <c r="K26" s="444"/>
      <c r="L26" s="444"/>
      <c r="M26" s="443"/>
      <c r="N26" s="443"/>
      <c r="O26" s="443"/>
      <c r="P26" s="443"/>
      <c r="Q26" s="443"/>
      <c r="R26" s="445"/>
      <c r="S26" s="437">
        <f t="shared" si="2"/>
        <v>0</v>
      </c>
      <c r="T26" s="446"/>
      <c r="U26" s="447">
        <f t="shared" si="0"/>
        <v>0</v>
      </c>
      <c r="V26" s="448">
        <f t="shared" si="1"/>
        <v>0</v>
      </c>
    </row>
    <row r="27" spans="1:22" ht="24" customHeight="1">
      <c r="A27" s="441">
        <v>19</v>
      </c>
      <c r="B27" s="449"/>
      <c r="C27" s="443"/>
      <c r="D27" s="444"/>
      <c r="E27" s="444"/>
      <c r="F27" s="444"/>
      <c r="G27" s="444"/>
      <c r="H27" s="444"/>
      <c r="I27" s="444"/>
      <c r="J27" s="444"/>
      <c r="K27" s="444"/>
      <c r="L27" s="444"/>
      <c r="M27" s="443"/>
      <c r="N27" s="443"/>
      <c r="O27" s="443"/>
      <c r="P27" s="443"/>
      <c r="Q27" s="443"/>
      <c r="R27" s="445"/>
      <c r="S27" s="437">
        <f t="shared" si="2"/>
        <v>0</v>
      </c>
      <c r="T27" s="446"/>
      <c r="U27" s="447">
        <f t="shared" si="0"/>
        <v>0</v>
      </c>
      <c r="V27" s="448">
        <f t="shared" si="1"/>
        <v>0</v>
      </c>
    </row>
    <row r="28" spans="1:22" ht="24" customHeight="1" thickBot="1">
      <c r="A28" s="451">
        <v>20</v>
      </c>
      <c r="B28" s="452"/>
      <c r="C28" s="453"/>
      <c r="D28" s="454"/>
      <c r="E28" s="454"/>
      <c r="F28" s="454"/>
      <c r="G28" s="454"/>
      <c r="H28" s="454"/>
      <c r="I28" s="454"/>
      <c r="J28" s="454"/>
      <c r="K28" s="454"/>
      <c r="L28" s="454"/>
      <c r="M28" s="453"/>
      <c r="N28" s="453"/>
      <c r="O28" s="453"/>
      <c r="P28" s="453"/>
      <c r="Q28" s="453"/>
      <c r="R28" s="455"/>
      <c r="S28" s="456">
        <f t="shared" si="2"/>
        <v>0</v>
      </c>
      <c r="T28" s="457"/>
      <c r="U28" s="458">
        <f t="shared" si="0"/>
        <v>0</v>
      </c>
      <c r="V28" s="459">
        <f t="shared" si="1"/>
        <v>0</v>
      </c>
    </row>
    <row r="29" spans="1:22" ht="24" customHeight="1" thickTop="1" thickBot="1">
      <c r="A29" s="460"/>
      <c r="B29" s="461"/>
      <c r="C29" s="462"/>
      <c r="D29" s="463"/>
      <c r="E29" s="463"/>
      <c r="F29" s="463"/>
      <c r="G29" s="463"/>
      <c r="H29" s="463"/>
      <c r="I29" s="463"/>
      <c r="J29" s="463"/>
      <c r="K29" s="463"/>
      <c r="L29" s="463"/>
      <c r="M29" s="462"/>
      <c r="N29" s="462"/>
      <c r="O29" s="462"/>
      <c r="P29" s="462"/>
      <c r="Q29" s="462"/>
      <c r="R29" s="464"/>
      <c r="S29" s="465">
        <f t="shared" si="2"/>
        <v>0</v>
      </c>
      <c r="T29" s="466"/>
      <c r="U29" s="467">
        <f t="shared" si="0"/>
        <v>0</v>
      </c>
      <c r="V29" s="468">
        <f t="shared" si="1"/>
        <v>0</v>
      </c>
    </row>
  </sheetData>
  <mergeCells count="6">
    <mergeCell ref="V7:V8"/>
    <mergeCell ref="A7:A8"/>
    <mergeCell ref="B7:B8"/>
    <mergeCell ref="S7:S8"/>
    <mergeCell ref="T7:T8"/>
    <mergeCell ref="U7:U8"/>
  </mergeCells>
  <phoneticPr fontId="33"/>
  <dataValidations count="2">
    <dataValidation type="list" allowBlank="1" showInputMessage="1" showErrorMessage="1" sqref="D2" xr:uid="{5338BC4A-F7AA-41E6-BD8A-F006A912EC7E}">
      <formula1>$P$3:$P$5</formula1>
    </dataValidation>
    <dataValidation type="list" allowBlank="1" showInputMessage="1" showErrorMessage="1" sqref="C8:L8" xr:uid="{75A26CC1-7B85-4F4B-B3F1-AD0F26D7FEDD}">
      <formula1>$U$2:$V$2</formula1>
    </dataValidation>
  </dataValidations>
  <pageMargins left="0.25" right="0.25" top="0.75" bottom="0.75" header="0.3" footer="0.3"/>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A292"/>
  <sheetViews>
    <sheetView view="pageBreakPreview" zoomScaleNormal="100" zoomScaleSheetLayoutView="100" workbookViewId="0">
      <selection activeCell="T4" sqref="T4"/>
    </sheetView>
  </sheetViews>
  <sheetFormatPr defaultColWidth="12.625" defaultRowHeight="13.5"/>
  <cols>
    <col min="1" max="1" width="2.75" style="1" customWidth="1"/>
    <col min="2" max="2" width="7" style="1" customWidth="1"/>
    <col min="3" max="3" width="5.875" style="1" customWidth="1"/>
    <col min="4" max="4" width="13.875" style="1" customWidth="1"/>
    <col min="5" max="6" width="3" style="1" customWidth="1"/>
    <col min="7" max="8" width="8.75" style="1" customWidth="1"/>
    <col min="9" max="9" width="8" style="1" customWidth="1"/>
    <col min="10" max="11" width="9.625" style="1" customWidth="1"/>
    <col min="12" max="12" width="12.375" style="1" customWidth="1"/>
    <col min="13" max="13" width="6.375" style="1" customWidth="1"/>
    <col min="14" max="14" width="3.875" style="1" customWidth="1"/>
    <col min="15" max="15" width="8.875" style="1" customWidth="1"/>
    <col min="16" max="16" width="9.875" style="1" customWidth="1"/>
    <col min="17" max="17" width="14.75" style="1" customWidth="1"/>
    <col min="18" max="18" width="2.375" style="1" customWidth="1"/>
    <col min="19" max="19" width="15.5" style="1" bestFit="1" customWidth="1"/>
    <col min="20" max="20" width="7.5" style="1" bestFit="1" customWidth="1"/>
    <col min="21" max="21" width="8.5" style="1" bestFit="1" customWidth="1"/>
    <col min="22" max="22" width="17.625" style="1" bestFit="1" customWidth="1"/>
    <col min="23" max="27" width="5" style="1" customWidth="1"/>
    <col min="28" max="16384" width="12.625" style="1"/>
  </cols>
  <sheetData>
    <row r="1" spans="1:27" s="34" customFormat="1" ht="24.75" customHeight="1">
      <c r="A1" s="221" t="s">
        <v>131</v>
      </c>
      <c r="B1" s="15"/>
      <c r="C1" s="15"/>
      <c r="D1" s="15"/>
      <c r="E1" s="15"/>
      <c r="F1" s="15"/>
      <c r="G1" s="15"/>
      <c r="H1" s="15"/>
      <c r="I1" s="15"/>
      <c r="J1" s="15"/>
      <c r="K1" s="15"/>
      <c r="L1" s="15"/>
      <c r="M1" s="15"/>
      <c r="N1" s="15"/>
      <c r="O1" s="15"/>
      <c r="P1" s="138"/>
      <c r="Q1" s="15"/>
      <c r="R1" s="15"/>
      <c r="S1" s="15"/>
      <c r="T1" s="15"/>
      <c r="U1" s="15"/>
      <c r="V1" s="15"/>
      <c r="W1" s="15"/>
      <c r="X1" s="15"/>
      <c r="Y1" s="15"/>
      <c r="Z1" s="15"/>
      <c r="AA1" s="15"/>
    </row>
    <row r="2" spans="1:27" s="34" customFormat="1" ht="18.75">
      <c r="A2" s="222"/>
      <c r="B2" s="160" t="s">
        <v>132</v>
      </c>
      <c r="C2" s="160"/>
      <c r="D2" s="160"/>
      <c r="E2" s="160"/>
      <c r="F2" s="160"/>
      <c r="G2" s="160"/>
      <c r="H2" s="160"/>
      <c r="I2" s="160"/>
      <c r="J2" s="160"/>
      <c r="K2" s="160"/>
      <c r="L2" s="160"/>
      <c r="M2" s="160"/>
      <c r="N2" s="160"/>
      <c r="O2" s="160"/>
      <c r="P2" s="160"/>
      <c r="Q2" s="160"/>
      <c r="R2" s="15"/>
      <c r="S2" s="15"/>
      <c r="T2" s="35"/>
      <c r="U2" s="15"/>
      <c r="V2" s="15"/>
      <c r="W2" s="15"/>
      <c r="X2" s="15"/>
      <c r="Y2" s="15"/>
      <c r="Z2" s="15"/>
      <c r="AA2" s="15"/>
    </row>
    <row r="3" spans="1:27" ht="9" customHeight="1">
      <c r="A3" s="39"/>
      <c r="B3" s="161"/>
      <c r="C3" s="161"/>
      <c r="D3" s="161"/>
      <c r="E3" s="161"/>
      <c r="F3" s="161"/>
      <c r="G3" s="161"/>
      <c r="H3" s="161"/>
      <c r="I3" s="161"/>
      <c r="J3" s="161"/>
      <c r="K3" s="161"/>
      <c r="L3" s="161"/>
      <c r="M3" s="161"/>
      <c r="N3" s="161"/>
      <c r="O3" s="161"/>
      <c r="P3" s="161"/>
      <c r="Q3" s="161"/>
      <c r="R3" s="10"/>
      <c r="S3" s="10"/>
      <c r="T3" s="38"/>
      <c r="U3" s="10"/>
      <c r="V3" s="10"/>
      <c r="W3" s="10"/>
      <c r="X3" s="10"/>
      <c r="Y3" s="10"/>
      <c r="Z3" s="10"/>
      <c r="AA3" s="10"/>
    </row>
    <row r="4" spans="1:27" ht="24.75" customHeight="1">
      <c r="A4" s="39"/>
      <c r="B4" s="223" t="s">
        <v>2</v>
      </c>
      <c r="C4" s="528"/>
      <c r="D4" s="529"/>
      <c r="E4" s="530"/>
      <c r="F4" s="40"/>
      <c r="G4" s="41"/>
      <c r="H4" s="41"/>
      <c r="I4" s="41"/>
      <c r="J4" s="41"/>
      <c r="K4" s="41"/>
      <c r="L4" s="42"/>
      <c r="M4" s="42"/>
      <c r="N4" s="42"/>
      <c r="O4" s="41"/>
      <c r="P4" s="43"/>
      <c r="Q4" s="10"/>
      <c r="R4" s="10"/>
      <c r="S4" s="10"/>
      <c r="T4" s="38"/>
      <c r="U4" s="10"/>
      <c r="V4" s="10"/>
      <c r="W4" s="10"/>
      <c r="X4" s="10"/>
      <c r="Y4" s="10"/>
      <c r="Z4" s="10"/>
      <c r="AA4" s="10"/>
    </row>
    <row r="5" spans="1:27" ht="24.75" customHeight="1">
      <c r="A5" s="39"/>
      <c r="B5" s="223" t="s">
        <v>4</v>
      </c>
      <c r="C5" s="528"/>
      <c r="D5" s="529"/>
      <c r="E5" s="530"/>
      <c r="F5" s="40"/>
      <c r="G5" s="44"/>
      <c r="H5" s="44"/>
      <c r="I5" s="44"/>
      <c r="J5" s="44"/>
      <c r="K5" s="44"/>
      <c r="L5" s="44"/>
      <c r="M5" s="44"/>
      <c r="N5" s="44"/>
      <c r="O5" s="44"/>
      <c r="P5" s="44"/>
      <c r="Q5" s="44"/>
      <c r="R5" s="10"/>
      <c r="S5" s="10"/>
      <c r="T5" s="10"/>
      <c r="U5" s="45"/>
      <c r="V5" s="10"/>
      <c r="W5" s="10"/>
      <c r="X5" s="10"/>
      <c r="Y5" s="10"/>
      <c r="Z5" s="10"/>
      <c r="AA5" s="10"/>
    </row>
    <row r="6" spans="1:27" ht="34.5" customHeight="1" thickBot="1">
      <c r="A6" s="39"/>
      <c r="B6" s="46"/>
      <c r="C6" s="46"/>
      <c r="D6" s="46"/>
      <c r="E6" s="46"/>
      <c r="F6" s="46"/>
      <c r="G6" s="531" t="s">
        <v>147</v>
      </c>
      <c r="H6" s="531"/>
      <c r="I6" s="531"/>
      <c r="J6" s="531"/>
      <c r="K6" s="224"/>
      <c r="L6" s="224"/>
      <c r="M6" s="44"/>
      <c r="N6" s="44"/>
      <c r="O6" s="44"/>
      <c r="P6" s="44"/>
      <c r="Q6" s="44"/>
      <c r="R6" s="10"/>
      <c r="S6" s="10"/>
      <c r="T6" s="10"/>
      <c r="U6" s="10"/>
      <c r="V6" s="10"/>
      <c r="W6" s="10"/>
      <c r="X6" s="10"/>
      <c r="Y6" s="10"/>
      <c r="Z6" s="10"/>
      <c r="AA6" s="10"/>
    </row>
    <row r="7" spans="1:27" ht="24" customHeight="1" thickBot="1">
      <c r="A7" s="519" t="s">
        <v>6</v>
      </c>
      <c r="B7" s="522" t="s">
        <v>79</v>
      </c>
      <c r="C7" s="522" t="s">
        <v>37</v>
      </c>
      <c r="D7" s="522" t="s">
        <v>193</v>
      </c>
      <c r="E7" s="525" t="s">
        <v>145</v>
      </c>
      <c r="F7" s="532" t="s">
        <v>146</v>
      </c>
      <c r="G7" s="155" t="s">
        <v>75</v>
      </c>
      <c r="H7" s="156"/>
      <c r="I7" s="156"/>
      <c r="J7" s="156"/>
      <c r="K7" s="156"/>
      <c r="L7" s="157"/>
      <c r="M7" s="535" t="s">
        <v>8</v>
      </c>
      <c r="N7" s="535"/>
      <c r="O7" s="536"/>
      <c r="P7" s="539" t="s">
        <v>125</v>
      </c>
      <c r="Q7" s="539" t="s">
        <v>95</v>
      </c>
      <c r="R7" s="45"/>
      <c r="S7" s="45"/>
      <c r="T7" s="45"/>
      <c r="U7" s="10"/>
      <c r="V7" s="45"/>
      <c r="W7" s="45"/>
      <c r="X7" s="45"/>
      <c r="Y7" s="45"/>
      <c r="Z7" s="45"/>
      <c r="AA7" s="45"/>
    </row>
    <row r="8" spans="1:27" ht="24" customHeight="1">
      <c r="A8" s="520"/>
      <c r="B8" s="523"/>
      <c r="C8" s="523"/>
      <c r="D8" s="523"/>
      <c r="E8" s="526"/>
      <c r="F8" s="533"/>
      <c r="G8" s="155" t="s">
        <v>150</v>
      </c>
      <c r="H8" s="156"/>
      <c r="I8" s="156"/>
      <c r="J8" s="156"/>
      <c r="K8" s="156"/>
      <c r="L8" s="187" t="s">
        <v>194</v>
      </c>
      <c r="M8" s="537"/>
      <c r="N8" s="537"/>
      <c r="O8" s="538"/>
      <c r="P8" s="540"/>
      <c r="Q8" s="540"/>
      <c r="R8" s="45"/>
      <c r="S8" s="45"/>
      <c r="T8" s="45"/>
      <c r="U8" s="10"/>
      <c r="V8" s="45"/>
      <c r="W8" s="45"/>
      <c r="X8" s="45"/>
      <c r="Y8" s="45"/>
      <c r="Z8" s="45"/>
      <c r="AA8" s="45"/>
    </row>
    <row r="9" spans="1:27" ht="24" customHeight="1" thickBot="1">
      <c r="A9" s="521"/>
      <c r="B9" s="524"/>
      <c r="C9" s="524"/>
      <c r="D9" s="524"/>
      <c r="E9" s="527"/>
      <c r="F9" s="534"/>
      <c r="G9" s="150" t="s">
        <v>123</v>
      </c>
      <c r="H9" s="151" t="s">
        <v>122</v>
      </c>
      <c r="I9" s="152" t="s">
        <v>148</v>
      </c>
      <c r="J9" s="153" t="s">
        <v>149</v>
      </c>
      <c r="K9" s="158" t="s">
        <v>151</v>
      </c>
      <c r="L9" s="225" t="s">
        <v>195</v>
      </c>
      <c r="M9" s="226" t="s">
        <v>13</v>
      </c>
      <c r="N9" s="227" t="s">
        <v>14</v>
      </c>
      <c r="O9" s="228" t="s">
        <v>76</v>
      </c>
      <c r="P9" s="541"/>
      <c r="Q9" s="541"/>
      <c r="R9" s="10"/>
      <c r="S9" s="229" t="s">
        <v>107</v>
      </c>
      <c r="T9" s="229"/>
      <c r="U9" s="229"/>
      <c r="V9" s="229"/>
      <c r="W9" s="10"/>
      <c r="X9" s="10"/>
      <c r="Y9" s="10"/>
      <c r="Z9" s="10"/>
      <c r="AA9" s="10"/>
    </row>
    <row r="10" spans="1:27" ht="24" customHeight="1">
      <c r="A10" s="230">
        <v>1</v>
      </c>
      <c r="B10" s="3" t="s">
        <v>11</v>
      </c>
      <c r="C10" s="2" t="s">
        <v>17</v>
      </c>
      <c r="D10" s="3" t="s">
        <v>127</v>
      </c>
      <c r="E10" s="3"/>
      <c r="F10" s="4"/>
      <c r="G10" s="123"/>
      <c r="H10" s="123"/>
      <c r="I10" s="122"/>
      <c r="J10" s="231"/>
      <c r="K10" s="232">
        <f>G10+H10+I10+J10</f>
        <v>0</v>
      </c>
      <c r="L10" s="162">
        <v>60100</v>
      </c>
      <c r="M10" s="7">
        <v>19800</v>
      </c>
      <c r="N10" s="126">
        <v>4</v>
      </c>
      <c r="O10" s="128">
        <f t="shared" ref="O10:O73" si="0">M10*N10</f>
        <v>79200</v>
      </c>
      <c r="P10" s="233">
        <f>K10+L10+O10</f>
        <v>139300</v>
      </c>
      <c r="Q10" s="255"/>
      <c r="R10" s="10"/>
      <c r="S10" s="75" t="s">
        <v>79</v>
      </c>
      <c r="T10" s="75" t="s">
        <v>87</v>
      </c>
      <c r="U10" s="75" t="s">
        <v>88</v>
      </c>
      <c r="V10" s="75" t="s">
        <v>37</v>
      </c>
      <c r="W10" s="10"/>
      <c r="X10" s="10"/>
      <c r="Y10" s="10"/>
      <c r="Z10" s="10"/>
      <c r="AA10" s="10"/>
    </row>
    <row r="11" spans="1:27" ht="24" customHeight="1">
      <c r="A11" s="234">
        <v>2</v>
      </c>
      <c r="B11" s="3" t="s">
        <v>11</v>
      </c>
      <c r="C11" s="2" t="s">
        <v>20</v>
      </c>
      <c r="D11" s="5" t="s">
        <v>128</v>
      </c>
      <c r="E11" s="5"/>
      <c r="F11" s="6"/>
      <c r="G11" s="123"/>
      <c r="H11" s="123"/>
      <c r="I11" s="122"/>
      <c r="J11" s="231"/>
      <c r="K11" s="232">
        <f>G11+H11+I11+J11</f>
        <v>0</v>
      </c>
      <c r="L11" s="162">
        <v>60100</v>
      </c>
      <c r="M11" s="7">
        <v>19800</v>
      </c>
      <c r="N11" s="127">
        <v>4</v>
      </c>
      <c r="O11" s="129">
        <f t="shared" si="0"/>
        <v>79200</v>
      </c>
      <c r="P11" s="233">
        <f t="shared" ref="P11:P74" si="1">K11+L11+O11</f>
        <v>139300</v>
      </c>
      <c r="Q11" s="256"/>
      <c r="R11" s="10"/>
      <c r="S11" s="76"/>
      <c r="T11" s="75"/>
      <c r="U11" s="75"/>
      <c r="V11" s="77"/>
      <c r="W11" s="10"/>
      <c r="X11" s="10"/>
      <c r="Y11" s="10"/>
      <c r="Z11" s="10"/>
      <c r="AA11" s="10"/>
    </row>
    <row r="12" spans="1:27" ht="24" customHeight="1">
      <c r="A12" s="234">
        <v>3</v>
      </c>
      <c r="B12" s="3" t="s">
        <v>11</v>
      </c>
      <c r="C12" s="2" t="s">
        <v>20</v>
      </c>
      <c r="D12" s="5" t="s">
        <v>129</v>
      </c>
      <c r="E12" s="5"/>
      <c r="F12" s="6"/>
      <c r="G12" s="123"/>
      <c r="H12" s="123"/>
      <c r="I12" s="122"/>
      <c r="J12" s="231"/>
      <c r="K12" s="232">
        <f t="shared" ref="K12:K75" si="2">G12+H12+I12+J12</f>
        <v>0</v>
      </c>
      <c r="L12" s="162">
        <v>60100</v>
      </c>
      <c r="M12" s="7">
        <v>19800</v>
      </c>
      <c r="N12" s="127">
        <v>4</v>
      </c>
      <c r="O12" s="129">
        <f t="shared" si="0"/>
        <v>79200</v>
      </c>
      <c r="P12" s="233">
        <f t="shared" si="1"/>
        <v>139300</v>
      </c>
      <c r="Q12" s="256"/>
      <c r="R12" s="10"/>
      <c r="S12" s="201" t="s">
        <v>105</v>
      </c>
      <c r="T12" s="236">
        <f>SUMIF($J$114:$J$123,S12,$M$114:$N$123)</f>
        <v>180300</v>
      </c>
      <c r="U12" s="236">
        <f>SUMIF($J$114:$J$123,S12,$O$114:$O$123)</f>
        <v>237600</v>
      </c>
      <c r="V12" s="237" t="s">
        <v>196</v>
      </c>
      <c r="W12" s="10"/>
      <c r="X12" s="10"/>
      <c r="Y12" s="10"/>
      <c r="Z12" s="10"/>
      <c r="AA12" s="10"/>
    </row>
    <row r="13" spans="1:27" ht="24" customHeight="1">
      <c r="A13" s="234">
        <v>4</v>
      </c>
      <c r="B13" s="3" t="s">
        <v>119</v>
      </c>
      <c r="C13" s="2" t="s">
        <v>20</v>
      </c>
      <c r="D13" s="5" t="s">
        <v>130</v>
      </c>
      <c r="E13" s="5"/>
      <c r="F13" s="6"/>
      <c r="G13" s="123"/>
      <c r="H13" s="123"/>
      <c r="I13" s="122"/>
      <c r="J13" s="231"/>
      <c r="K13" s="232">
        <f t="shared" si="2"/>
        <v>0</v>
      </c>
      <c r="L13" s="162">
        <v>60100</v>
      </c>
      <c r="M13" s="7">
        <v>19800</v>
      </c>
      <c r="N13" s="127">
        <v>4</v>
      </c>
      <c r="O13" s="129">
        <f t="shared" si="0"/>
        <v>79200</v>
      </c>
      <c r="P13" s="233">
        <f t="shared" si="1"/>
        <v>139300</v>
      </c>
      <c r="Q13" s="258"/>
      <c r="R13" s="10"/>
      <c r="S13" s="202" t="s">
        <v>104</v>
      </c>
      <c r="T13" s="236">
        <f t="shared" ref="T13:T19" si="3">SUMIF($J$114:$J$123,S13,$M$114:$N$123)</f>
        <v>0</v>
      </c>
      <c r="U13" s="236">
        <f t="shared" ref="U13:U19" si="4">SUMIF($J$114:$J$123,S13,$O$114:$O$123)</f>
        <v>0</v>
      </c>
      <c r="V13" s="76" t="s">
        <v>20</v>
      </c>
      <c r="W13" s="10"/>
      <c r="X13" s="10"/>
      <c r="Y13" s="10"/>
      <c r="Z13" s="10"/>
      <c r="AA13" s="10"/>
    </row>
    <row r="14" spans="1:27" ht="24" customHeight="1">
      <c r="A14" s="234">
        <v>5</v>
      </c>
      <c r="B14" s="3" t="s">
        <v>119</v>
      </c>
      <c r="C14" s="2" t="s">
        <v>20</v>
      </c>
      <c r="D14" s="5" t="s">
        <v>237</v>
      </c>
      <c r="E14" s="5"/>
      <c r="F14" s="6"/>
      <c r="G14" s="123"/>
      <c r="H14" s="123"/>
      <c r="I14" s="122"/>
      <c r="J14" s="231"/>
      <c r="K14" s="232">
        <f t="shared" si="2"/>
        <v>0</v>
      </c>
      <c r="L14" s="162">
        <v>60100</v>
      </c>
      <c r="M14" s="7">
        <v>19800</v>
      </c>
      <c r="N14" s="127">
        <v>4</v>
      </c>
      <c r="O14" s="129">
        <f>M14*N14</f>
        <v>79200</v>
      </c>
      <c r="P14" s="233">
        <f t="shared" si="1"/>
        <v>139300</v>
      </c>
      <c r="Q14" s="256"/>
      <c r="R14" s="10"/>
      <c r="S14" s="202" t="s">
        <v>119</v>
      </c>
      <c r="T14" s="236">
        <f t="shared" si="3"/>
        <v>120200</v>
      </c>
      <c r="U14" s="236">
        <f t="shared" si="4"/>
        <v>158400</v>
      </c>
      <c r="V14" s="76" t="s">
        <v>86</v>
      </c>
      <c r="W14" s="10"/>
      <c r="X14" s="10"/>
      <c r="Y14" s="10"/>
      <c r="Z14" s="10"/>
      <c r="AA14" s="10"/>
    </row>
    <row r="15" spans="1:27" ht="24" customHeight="1">
      <c r="A15" s="234">
        <v>6</v>
      </c>
      <c r="B15" s="3" t="s">
        <v>120</v>
      </c>
      <c r="C15" s="2" t="s">
        <v>17</v>
      </c>
      <c r="D15" s="5" t="s">
        <v>198</v>
      </c>
      <c r="E15" s="5"/>
      <c r="F15" s="6"/>
      <c r="G15" s="123"/>
      <c r="H15" s="123"/>
      <c r="I15" s="122"/>
      <c r="J15" s="231"/>
      <c r="K15" s="232">
        <f t="shared" si="2"/>
        <v>0</v>
      </c>
      <c r="L15" s="162">
        <v>61240</v>
      </c>
      <c r="M15" s="7">
        <v>19800</v>
      </c>
      <c r="N15" s="127">
        <v>4</v>
      </c>
      <c r="O15" s="129">
        <f t="shared" si="0"/>
        <v>79200</v>
      </c>
      <c r="P15" s="233">
        <f t="shared" si="1"/>
        <v>140440</v>
      </c>
      <c r="Q15" s="257"/>
      <c r="R15" s="10"/>
      <c r="S15" s="202" t="s">
        <v>120</v>
      </c>
      <c r="T15" s="236">
        <f t="shared" si="3"/>
        <v>245360</v>
      </c>
      <c r="U15" s="236">
        <f t="shared" si="4"/>
        <v>316800</v>
      </c>
      <c r="V15" s="76" t="s">
        <v>82</v>
      </c>
      <c r="W15" s="10"/>
      <c r="X15" s="10"/>
      <c r="Y15" s="10"/>
      <c r="Z15" s="10"/>
      <c r="AA15" s="10"/>
    </row>
    <row r="16" spans="1:27" ht="24" customHeight="1">
      <c r="A16" s="234">
        <v>7</v>
      </c>
      <c r="B16" s="3" t="s">
        <v>120</v>
      </c>
      <c r="C16" s="2" t="s">
        <v>20</v>
      </c>
      <c r="D16" s="5" t="s">
        <v>199</v>
      </c>
      <c r="E16" s="5"/>
      <c r="F16" s="6"/>
      <c r="G16" s="123"/>
      <c r="H16" s="123"/>
      <c r="I16" s="122"/>
      <c r="J16" s="231"/>
      <c r="K16" s="232">
        <f t="shared" si="2"/>
        <v>0</v>
      </c>
      <c r="L16" s="162">
        <v>60560</v>
      </c>
      <c r="M16" s="7">
        <v>19800</v>
      </c>
      <c r="N16" s="127">
        <v>4</v>
      </c>
      <c r="O16" s="129">
        <f t="shared" si="0"/>
        <v>79200</v>
      </c>
      <c r="P16" s="233">
        <f t="shared" si="1"/>
        <v>139760</v>
      </c>
      <c r="Q16" s="257"/>
      <c r="R16" s="10"/>
      <c r="S16" s="204" t="s">
        <v>84</v>
      </c>
      <c r="T16" s="236">
        <f t="shared" si="3"/>
        <v>0</v>
      </c>
      <c r="U16" s="236">
        <f t="shared" si="4"/>
        <v>0</v>
      </c>
      <c r="V16" s="76" t="s">
        <v>83</v>
      </c>
      <c r="W16" s="10"/>
      <c r="X16" s="10"/>
      <c r="Y16" s="10"/>
      <c r="Z16" s="10"/>
      <c r="AA16" s="10"/>
    </row>
    <row r="17" spans="1:27" ht="24" customHeight="1">
      <c r="A17" s="234">
        <v>8</v>
      </c>
      <c r="B17" s="3" t="s">
        <v>120</v>
      </c>
      <c r="C17" s="2" t="s">
        <v>20</v>
      </c>
      <c r="D17" s="5" t="s">
        <v>200</v>
      </c>
      <c r="E17" s="5"/>
      <c r="F17" s="6"/>
      <c r="G17" s="123"/>
      <c r="H17" s="123"/>
      <c r="I17" s="122"/>
      <c r="J17" s="231"/>
      <c r="K17" s="232">
        <f t="shared" si="2"/>
        <v>0</v>
      </c>
      <c r="L17" s="162">
        <v>60560</v>
      </c>
      <c r="M17" s="7">
        <v>19800</v>
      </c>
      <c r="N17" s="127">
        <v>4</v>
      </c>
      <c r="O17" s="129">
        <f t="shared" si="0"/>
        <v>79200</v>
      </c>
      <c r="P17" s="233">
        <f t="shared" si="1"/>
        <v>139760</v>
      </c>
      <c r="Q17" s="256"/>
      <c r="R17" s="10"/>
      <c r="S17" s="204" t="s">
        <v>22</v>
      </c>
      <c r="T17" s="236">
        <f t="shared" si="3"/>
        <v>0</v>
      </c>
      <c r="U17" s="236">
        <f t="shared" si="4"/>
        <v>0</v>
      </c>
      <c r="V17" s="76" t="s">
        <v>90</v>
      </c>
      <c r="W17" s="10"/>
      <c r="X17" s="10"/>
      <c r="Y17" s="10"/>
      <c r="Z17" s="10"/>
      <c r="AA17" s="10"/>
    </row>
    <row r="18" spans="1:27" ht="24" customHeight="1">
      <c r="A18" s="234">
        <v>9</v>
      </c>
      <c r="B18" s="3" t="s">
        <v>120</v>
      </c>
      <c r="C18" s="2" t="s">
        <v>20</v>
      </c>
      <c r="D18" s="5" t="s">
        <v>239</v>
      </c>
      <c r="E18" s="5"/>
      <c r="F18" s="6"/>
      <c r="G18" s="123"/>
      <c r="H18" s="123"/>
      <c r="I18" s="122"/>
      <c r="J18" s="231"/>
      <c r="K18" s="232">
        <f t="shared" si="2"/>
        <v>0</v>
      </c>
      <c r="L18" s="162">
        <v>63000</v>
      </c>
      <c r="M18" s="7">
        <v>19800</v>
      </c>
      <c r="N18" s="127">
        <v>4</v>
      </c>
      <c r="O18" s="129">
        <f t="shared" si="0"/>
        <v>79200</v>
      </c>
      <c r="P18" s="233">
        <f t="shared" si="1"/>
        <v>142200</v>
      </c>
      <c r="Q18" s="256"/>
      <c r="R18" s="10"/>
      <c r="S18" s="204" t="s">
        <v>23</v>
      </c>
      <c r="T18" s="236">
        <f t="shared" si="3"/>
        <v>0</v>
      </c>
      <c r="U18" s="236">
        <f t="shared" si="4"/>
        <v>0</v>
      </c>
      <c r="V18" s="76" t="s">
        <v>91</v>
      </c>
      <c r="W18" s="10"/>
      <c r="X18" s="10"/>
      <c r="Y18" s="10"/>
      <c r="Z18" s="10"/>
      <c r="AA18" s="10"/>
    </row>
    <row r="19" spans="1:27" ht="24" customHeight="1">
      <c r="A19" s="234">
        <v>10</v>
      </c>
      <c r="B19" s="3"/>
      <c r="C19" s="2"/>
      <c r="D19" s="5"/>
      <c r="E19" s="5"/>
      <c r="F19" s="6"/>
      <c r="G19" s="123"/>
      <c r="H19" s="123"/>
      <c r="I19" s="122"/>
      <c r="J19" s="231"/>
      <c r="K19" s="232"/>
      <c r="L19" s="162"/>
      <c r="M19" s="7"/>
      <c r="N19" s="127"/>
      <c r="O19" s="129">
        <f t="shared" si="0"/>
        <v>0</v>
      </c>
      <c r="P19" s="233">
        <f t="shared" si="1"/>
        <v>0</v>
      </c>
      <c r="Q19" s="256"/>
      <c r="R19" s="10"/>
      <c r="S19" s="204" t="s">
        <v>24</v>
      </c>
      <c r="T19" s="236">
        <f t="shared" si="3"/>
        <v>0</v>
      </c>
      <c r="U19" s="236">
        <f t="shared" si="4"/>
        <v>0</v>
      </c>
      <c r="V19" s="34"/>
      <c r="W19" s="10"/>
      <c r="X19" s="10"/>
      <c r="Y19" s="10"/>
      <c r="Z19" s="10"/>
      <c r="AA19" s="10"/>
    </row>
    <row r="20" spans="1:27" ht="24" customHeight="1">
      <c r="A20" s="234">
        <v>11</v>
      </c>
      <c r="B20" s="3"/>
      <c r="C20" s="2"/>
      <c r="D20" s="5"/>
      <c r="E20" s="5"/>
      <c r="F20" s="6"/>
      <c r="G20" s="123"/>
      <c r="H20" s="123"/>
      <c r="I20" s="122"/>
      <c r="J20" s="231"/>
      <c r="K20" s="232">
        <f t="shared" si="2"/>
        <v>0</v>
      </c>
      <c r="L20" s="162"/>
      <c r="M20" s="7"/>
      <c r="N20" s="127"/>
      <c r="O20" s="129">
        <f t="shared" si="0"/>
        <v>0</v>
      </c>
      <c r="P20" s="233">
        <f t="shared" si="1"/>
        <v>0</v>
      </c>
      <c r="Q20" s="256"/>
      <c r="R20" s="10"/>
      <c r="S20" s="204" t="s">
        <v>26</v>
      </c>
      <c r="T20" s="236">
        <f>SUMIF($B$10:$B$109,S20,$K$10:$K$109)+SUMIF($B$10:$B$109,S20,$L$10:$L$109)</f>
        <v>0</v>
      </c>
      <c r="U20" s="236">
        <f>SUMIF($B$10:$B$109,S20,$O$10:$O$109)</f>
        <v>0</v>
      </c>
      <c r="V20" s="34"/>
      <c r="W20" s="10"/>
      <c r="X20" s="10"/>
      <c r="Y20" s="10"/>
      <c r="Z20" s="10"/>
      <c r="AA20" s="10"/>
    </row>
    <row r="21" spans="1:27" ht="24" customHeight="1">
      <c r="A21" s="234">
        <v>12</v>
      </c>
      <c r="B21" s="3"/>
      <c r="C21" s="2"/>
      <c r="D21" s="5"/>
      <c r="E21" s="5"/>
      <c r="F21" s="6"/>
      <c r="G21" s="123"/>
      <c r="H21" s="123"/>
      <c r="I21" s="122"/>
      <c r="J21" s="231"/>
      <c r="K21" s="232">
        <f t="shared" si="2"/>
        <v>0</v>
      </c>
      <c r="L21" s="162"/>
      <c r="M21" s="7"/>
      <c r="N21" s="127"/>
      <c r="O21" s="129">
        <f t="shared" si="0"/>
        <v>0</v>
      </c>
      <c r="P21" s="233">
        <f t="shared" si="1"/>
        <v>0</v>
      </c>
      <c r="Q21" s="256"/>
      <c r="R21" s="10"/>
      <c r="S21" s="204" t="s">
        <v>27</v>
      </c>
      <c r="T21" s="236">
        <f>SUMIF($B$10:$B$109,S21,$K$10:$K$109)+SUMIF($B$10:$B$109,S21,$L$10:$L$109)</f>
        <v>0</v>
      </c>
      <c r="U21" s="236">
        <f>SUMIF($B$10:$B$109,S21,$O$10:$O$109)</f>
        <v>0</v>
      </c>
      <c r="V21" s="34"/>
      <c r="W21" s="10"/>
      <c r="X21" s="10"/>
      <c r="Y21" s="10"/>
      <c r="Z21" s="10"/>
      <c r="AA21" s="10"/>
    </row>
    <row r="22" spans="1:27" ht="24" customHeight="1">
      <c r="A22" s="234">
        <v>13</v>
      </c>
      <c r="B22" s="3"/>
      <c r="C22" s="2"/>
      <c r="D22" s="5"/>
      <c r="E22" s="5"/>
      <c r="F22" s="6"/>
      <c r="G22" s="123"/>
      <c r="H22" s="123"/>
      <c r="I22" s="122"/>
      <c r="J22" s="231"/>
      <c r="K22" s="232">
        <f t="shared" si="2"/>
        <v>0</v>
      </c>
      <c r="L22" s="162"/>
      <c r="M22" s="7"/>
      <c r="N22" s="127"/>
      <c r="O22" s="129">
        <f t="shared" si="0"/>
        <v>0</v>
      </c>
      <c r="P22" s="233">
        <f t="shared" si="1"/>
        <v>0</v>
      </c>
      <c r="Q22" s="256"/>
      <c r="R22" s="10"/>
      <c r="S22" s="10"/>
      <c r="T22" s="11"/>
      <c r="U22" s="11"/>
      <c r="V22" s="10"/>
      <c r="W22" s="10"/>
      <c r="X22" s="10"/>
      <c r="Y22" s="10"/>
      <c r="Z22" s="10"/>
      <c r="AA22" s="10"/>
    </row>
    <row r="23" spans="1:27" ht="24" customHeight="1">
      <c r="A23" s="234">
        <v>14</v>
      </c>
      <c r="B23" s="3"/>
      <c r="C23" s="2"/>
      <c r="D23" s="5"/>
      <c r="E23" s="5"/>
      <c r="F23" s="6"/>
      <c r="G23" s="123"/>
      <c r="H23" s="123"/>
      <c r="I23" s="122"/>
      <c r="J23" s="231"/>
      <c r="K23" s="232">
        <f t="shared" si="2"/>
        <v>0</v>
      </c>
      <c r="L23" s="162"/>
      <c r="M23" s="7"/>
      <c r="N23" s="127"/>
      <c r="O23" s="129">
        <f t="shared" si="0"/>
        <v>0</v>
      </c>
      <c r="P23" s="233">
        <f t="shared" si="1"/>
        <v>0</v>
      </c>
      <c r="Q23" s="256"/>
      <c r="R23" s="10"/>
      <c r="S23" s="10"/>
      <c r="T23" s="11"/>
      <c r="U23" s="11"/>
      <c r="V23" s="10"/>
      <c r="W23" s="10"/>
      <c r="X23" s="10"/>
      <c r="Y23" s="10"/>
      <c r="Z23" s="10"/>
      <c r="AA23" s="10"/>
    </row>
    <row r="24" spans="1:27" ht="24" customHeight="1">
      <c r="A24" s="234">
        <v>15</v>
      </c>
      <c r="B24" s="3"/>
      <c r="C24" s="2"/>
      <c r="D24" s="5"/>
      <c r="E24" s="5"/>
      <c r="F24" s="6"/>
      <c r="G24" s="123"/>
      <c r="H24" s="123"/>
      <c r="I24" s="122"/>
      <c r="J24" s="231"/>
      <c r="K24" s="232">
        <f t="shared" si="2"/>
        <v>0</v>
      </c>
      <c r="L24" s="162"/>
      <c r="M24" s="7"/>
      <c r="N24" s="127"/>
      <c r="O24" s="129">
        <f t="shared" si="0"/>
        <v>0</v>
      </c>
      <c r="P24" s="233">
        <f t="shared" si="1"/>
        <v>0</v>
      </c>
      <c r="Q24" s="256"/>
      <c r="R24" s="10"/>
      <c r="S24" s="10"/>
      <c r="T24" s="11"/>
      <c r="U24" s="11"/>
      <c r="V24" s="10"/>
      <c r="W24" s="10"/>
      <c r="X24" s="10"/>
      <c r="Y24" s="10"/>
      <c r="Z24" s="10"/>
      <c r="AA24" s="10"/>
    </row>
    <row r="25" spans="1:27" ht="24" customHeight="1">
      <c r="A25" s="234">
        <v>16</v>
      </c>
      <c r="B25" s="3"/>
      <c r="C25" s="2"/>
      <c r="D25" s="5"/>
      <c r="E25" s="5"/>
      <c r="F25" s="6"/>
      <c r="G25" s="123"/>
      <c r="H25" s="123"/>
      <c r="I25" s="122"/>
      <c r="J25" s="231"/>
      <c r="K25" s="232">
        <f t="shared" si="2"/>
        <v>0</v>
      </c>
      <c r="L25" s="162"/>
      <c r="M25" s="7"/>
      <c r="N25" s="127"/>
      <c r="O25" s="129">
        <f t="shared" si="0"/>
        <v>0</v>
      </c>
      <c r="P25" s="233">
        <f t="shared" si="1"/>
        <v>0</v>
      </c>
      <c r="Q25" s="256"/>
      <c r="R25" s="10"/>
      <c r="S25" s="10"/>
      <c r="T25" s="11"/>
      <c r="U25" s="11"/>
      <c r="V25" s="10"/>
      <c r="W25" s="10"/>
      <c r="X25" s="10"/>
      <c r="Y25" s="10"/>
      <c r="Z25" s="10"/>
      <c r="AA25" s="10"/>
    </row>
    <row r="26" spans="1:27" ht="24" customHeight="1">
      <c r="A26" s="234">
        <v>17</v>
      </c>
      <c r="B26" s="3"/>
      <c r="C26" s="2"/>
      <c r="D26" s="5"/>
      <c r="E26" s="5"/>
      <c r="F26" s="6"/>
      <c r="G26" s="123"/>
      <c r="H26" s="123"/>
      <c r="I26" s="122"/>
      <c r="J26" s="231"/>
      <c r="K26" s="232">
        <f t="shared" si="2"/>
        <v>0</v>
      </c>
      <c r="L26" s="162"/>
      <c r="M26" s="7"/>
      <c r="N26" s="127"/>
      <c r="O26" s="129">
        <f t="shared" si="0"/>
        <v>0</v>
      </c>
      <c r="P26" s="233">
        <f t="shared" si="1"/>
        <v>0</v>
      </c>
      <c r="Q26" s="256"/>
      <c r="R26" s="10"/>
      <c r="S26" s="10"/>
      <c r="T26" s="11"/>
      <c r="U26" s="11"/>
      <c r="V26" s="10"/>
      <c r="W26" s="10"/>
      <c r="X26" s="10"/>
      <c r="Y26" s="10"/>
      <c r="Z26" s="10"/>
      <c r="AA26" s="10"/>
    </row>
    <row r="27" spans="1:27" ht="24" customHeight="1">
      <c r="A27" s="234">
        <v>18</v>
      </c>
      <c r="B27" s="3"/>
      <c r="C27" s="2"/>
      <c r="D27" s="5"/>
      <c r="E27" s="5"/>
      <c r="F27" s="6"/>
      <c r="G27" s="123"/>
      <c r="H27" s="123"/>
      <c r="I27" s="122"/>
      <c r="J27" s="231"/>
      <c r="K27" s="232">
        <f t="shared" si="2"/>
        <v>0</v>
      </c>
      <c r="L27" s="162"/>
      <c r="M27" s="7"/>
      <c r="N27" s="127"/>
      <c r="O27" s="129">
        <f t="shared" si="0"/>
        <v>0</v>
      </c>
      <c r="P27" s="233">
        <f t="shared" si="1"/>
        <v>0</v>
      </c>
      <c r="Q27" s="256"/>
      <c r="R27" s="10"/>
      <c r="S27" s="10"/>
      <c r="T27" s="11"/>
      <c r="U27" s="11"/>
      <c r="V27" s="10"/>
      <c r="W27" s="10"/>
      <c r="X27" s="10"/>
      <c r="Y27" s="10"/>
      <c r="Z27" s="10"/>
      <c r="AA27" s="10"/>
    </row>
    <row r="28" spans="1:27" ht="24" customHeight="1">
      <c r="A28" s="234">
        <v>19</v>
      </c>
      <c r="B28" s="3"/>
      <c r="C28" s="2"/>
      <c r="D28" s="5"/>
      <c r="E28" s="5"/>
      <c r="F28" s="6"/>
      <c r="G28" s="123"/>
      <c r="H28" s="123"/>
      <c r="I28" s="122"/>
      <c r="J28" s="231"/>
      <c r="K28" s="232">
        <f t="shared" si="2"/>
        <v>0</v>
      </c>
      <c r="L28" s="162"/>
      <c r="M28" s="7"/>
      <c r="N28" s="127"/>
      <c r="O28" s="129">
        <f t="shared" si="0"/>
        <v>0</v>
      </c>
      <c r="P28" s="233">
        <f t="shared" si="1"/>
        <v>0</v>
      </c>
      <c r="Q28" s="256"/>
      <c r="R28" s="10"/>
      <c r="S28" s="10"/>
      <c r="T28" s="11"/>
      <c r="U28" s="11"/>
      <c r="V28" s="10"/>
      <c r="W28" s="10"/>
      <c r="X28" s="10"/>
      <c r="Y28" s="10"/>
      <c r="Z28" s="10"/>
      <c r="AA28" s="10"/>
    </row>
    <row r="29" spans="1:27" ht="12" customHeight="1" thickBot="1">
      <c r="A29" s="234">
        <v>20</v>
      </c>
      <c r="B29" s="3"/>
      <c r="C29" s="2"/>
      <c r="D29" s="5"/>
      <c r="E29" s="5"/>
      <c r="F29" s="6"/>
      <c r="G29" s="123"/>
      <c r="H29" s="123"/>
      <c r="I29" s="122"/>
      <c r="J29" s="231"/>
      <c r="K29" s="232">
        <f t="shared" si="2"/>
        <v>0</v>
      </c>
      <c r="L29" s="162"/>
      <c r="M29" s="7"/>
      <c r="N29" s="127"/>
      <c r="O29" s="129">
        <f t="shared" si="0"/>
        <v>0</v>
      </c>
      <c r="P29" s="233">
        <f t="shared" si="1"/>
        <v>0</v>
      </c>
      <c r="Q29" s="256"/>
      <c r="R29" s="10"/>
      <c r="S29" s="10"/>
      <c r="T29" s="11"/>
      <c r="U29" s="11"/>
      <c r="V29" s="10"/>
      <c r="W29" s="10"/>
      <c r="X29" s="10"/>
      <c r="Y29" s="10"/>
      <c r="Z29" s="10"/>
      <c r="AA29" s="10"/>
    </row>
    <row r="30" spans="1:27" ht="24" hidden="1" customHeight="1">
      <c r="A30" s="234">
        <v>21</v>
      </c>
      <c r="B30" s="3"/>
      <c r="C30" s="2"/>
      <c r="D30" s="5"/>
      <c r="E30" s="5"/>
      <c r="F30" s="6"/>
      <c r="G30" s="123"/>
      <c r="H30" s="123"/>
      <c r="I30" s="122"/>
      <c r="J30" s="231"/>
      <c r="K30" s="232">
        <f t="shared" si="2"/>
        <v>0</v>
      </c>
      <c r="L30" s="162"/>
      <c r="M30" s="7"/>
      <c r="N30" s="127"/>
      <c r="O30" s="129">
        <f t="shared" si="0"/>
        <v>0</v>
      </c>
      <c r="P30" s="233">
        <f t="shared" si="1"/>
        <v>0</v>
      </c>
      <c r="Q30" s="235"/>
      <c r="R30" s="10"/>
      <c r="S30" s="10"/>
      <c r="T30" s="11"/>
      <c r="U30" s="11"/>
      <c r="V30" s="10"/>
      <c r="W30" s="10"/>
      <c r="X30" s="10"/>
      <c r="Y30" s="10"/>
      <c r="Z30" s="10"/>
      <c r="AA30" s="10"/>
    </row>
    <row r="31" spans="1:27" ht="24" hidden="1" customHeight="1">
      <c r="A31" s="234">
        <v>22</v>
      </c>
      <c r="B31" s="3"/>
      <c r="C31" s="2"/>
      <c r="D31" s="5"/>
      <c r="E31" s="5"/>
      <c r="F31" s="6"/>
      <c r="G31" s="123"/>
      <c r="H31" s="123"/>
      <c r="I31" s="122"/>
      <c r="J31" s="231"/>
      <c r="K31" s="232">
        <f t="shared" si="2"/>
        <v>0</v>
      </c>
      <c r="L31" s="162"/>
      <c r="M31" s="7"/>
      <c r="N31" s="127"/>
      <c r="O31" s="129">
        <f t="shared" si="0"/>
        <v>0</v>
      </c>
      <c r="P31" s="233">
        <f t="shared" si="1"/>
        <v>0</v>
      </c>
      <c r="Q31" s="235"/>
      <c r="R31" s="10"/>
      <c r="S31" s="10"/>
      <c r="T31" s="11"/>
      <c r="U31" s="11"/>
      <c r="V31" s="10"/>
      <c r="W31" s="10"/>
      <c r="X31" s="10"/>
      <c r="Y31" s="10"/>
      <c r="Z31" s="10"/>
      <c r="AA31" s="10"/>
    </row>
    <row r="32" spans="1:27" ht="24" hidden="1" customHeight="1">
      <c r="A32" s="234">
        <v>23</v>
      </c>
      <c r="B32" s="3"/>
      <c r="C32" s="2"/>
      <c r="D32" s="5"/>
      <c r="E32" s="5"/>
      <c r="F32" s="6"/>
      <c r="G32" s="123"/>
      <c r="H32" s="123"/>
      <c r="I32" s="122"/>
      <c r="J32" s="231"/>
      <c r="K32" s="232">
        <f t="shared" si="2"/>
        <v>0</v>
      </c>
      <c r="L32" s="162"/>
      <c r="M32" s="7"/>
      <c r="N32" s="127"/>
      <c r="O32" s="129">
        <f t="shared" si="0"/>
        <v>0</v>
      </c>
      <c r="P32" s="233">
        <f t="shared" si="1"/>
        <v>0</v>
      </c>
      <c r="Q32" s="235"/>
      <c r="R32" s="10"/>
      <c r="S32" s="10"/>
      <c r="T32" s="11"/>
      <c r="U32" s="11"/>
      <c r="V32" s="10"/>
      <c r="W32" s="10"/>
      <c r="X32" s="10"/>
      <c r="Y32" s="10"/>
      <c r="Z32" s="10"/>
      <c r="AA32" s="10"/>
    </row>
    <row r="33" spans="1:27" ht="24" hidden="1" customHeight="1">
      <c r="A33" s="234">
        <v>24</v>
      </c>
      <c r="B33" s="3"/>
      <c r="C33" s="2"/>
      <c r="D33" s="5"/>
      <c r="E33" s="5"/>
      <c r="F33" s="6"/>
      <c r="G33" s="123"/>
      <c r="H33" s="123"/>
      <c r="I33" s="122"/>
      <c r="J33" s="231"/>
      <c r="K33" s="232">
        <f t="shared" si="2"/>
        <v>0</v>
      </c>
      <c r="L33" s="162"/>
      <c r="M33" s="7"/>
      <c r="N33" s="127"/>
      <c r="O33" s="129">
        <f t="shared" si="0"/>
        <v>0</v>
      </c>
      <c r="P33" s="233">
        <f t="shared" si="1"/>
        <v>0</v>
      </c>
      <c r="Q33" s="235"/>
      <c r="R33" s="10"/>
      <c r="S33" s="10"/>
      <c r="T33" s="11"/>
      <c r="U33" s="11"/>
      <c r="V33" s="10"/>
      <c r="W33" s="10"/>
      <c r="X33" s="10"/>
      <c r="Y33" s="10"/>
      <c r="Z33" s="10"/>
      <c r="AA33" s="10"/>
    </row>
    <row r="34" spans="1:27" ht="24" hidden="1" customHeight="1">
      <c r="A34" s="234">
        <v>25</v>
      </c>
      <c r="B34" s="3"/>
      <c r="C34" s="2"/>
      <c r="D34" s="5"/>
      <c r="E34" s="5"/>
      <c r="F34" s="6"/>
      <c r="G34" s="123"/>
      <c r="H34" s="123"/>
      <c r="I34" s="122"/>
      <c r="J34" s="231"/>
      <c r="K34" s="232">
        <f t="shared" si="2"/>
        <v>0</v>
      </c>
      <c r="L34" s="162"/>
      <c r="M34" s="7"/>
      <c r="N34" s="127"/>
      <c r="O34" s="129">
        <f t="shared" si="0"/>
        <v>0</v>
      </c>
      <c r="P34" s="233">
        <f t="shared" si="1"/>
        <v>0</v>
      </c>
      <c r="Q34" s="235"/>
      <c r="R34" s="10"/>
      <c r="S34" s="10"/>
      <c r="T34" s="11"/>
      <c r="U34" s="11"/>
      <c r="V34" s="10"/>
      <c r="W34" s="10"/>
      <c r="X34" s="10"/>
      <c r="Y34" s="10"/>
      <c r="Z34" s="10"/>
      <c r="AA34" s="10"/>
    </row>
    <row r="35" spans="1:27" ht="24" hidden="1" customHeight="1">
      <c r="A35" s="234">
        <v>26</v>
      </c>
      <c r="B35" s="3"/>
      <c r="C35" s="2"/>
      <c r="D35" s="5"/>
      <c r="E35" s="5"/>
      <c r="F35" s="6"/>
      <c r="G35" s="123"/>
      <c r="H35" s="123"/>
      <c r="I35" s="122"/>
      <c r="J35" s="231"/>
      <c r="K35" s="232">
        <f t="shared" si="2"/>
        <v>0</v>
      </c>
      <c r="L35" s="162"/>
      <c r="M35" s="7"/>
      <c r="N35" s="127"/>
      <c r="O35" s="129">
        <f t="shared" si="0"/>
        <v>0</v>
      </c>
      <c r="P35" s="233">
        <f t="shared" si="1"/>
        <v>0</v>
      </c>
      <c r="Q35" s="235"/>
      <c r="R35" s="10"/>
      <c r="S35" s="10"/>
      <c r="T35" s="11"/>
      <c r="U35" s="11"/>
      <c r="V35" s="10"/>
      <c r="W35" s="10"/>
      <c r="X35" s="10"/>
      <c r="Y35" s="10"/>
      <c r="Z35" s="10"/>
      <c r="AA35" s="10"/>
    </row>
    <row r="36" spans="1:27" ht="24" hidden="1" customHeight="1">
      <c r="A36" s="234">
        <v>27</v>
      </c>
      <c r="B36" s="3"/>
      <c r="C36" s="2"/>
      <c r="D36" s="5"/>
      <c r="E36" s="5"/>
      <c r="F36" s="6"/>
      <c r="G36" s="123"/>
      <c r="H36" s="123"/>
      <c r="I36" s="122"/>
      <c r="J36" s="231"/>
      <c r="K36" s="232">
        <f t="shared" si="2"/>
        <v>0</v>
      </c>
      <c r="L36" s="162"/>
      <c r="M36" s="7"/>
      <c r="N36" s="127"/>
      <c r="O36" s="129">
        <f t="shared" si="0"/>
        <v>0</v>
      </c>
      <c r="P36" s="233">
        <f t="shared" si="1"/>
        <v>0</v>
      </c>
      <c r="Q36" s="235"/>
      <c r="R36" s="10"/>
      <c r="S36" s="10"/>
      <c r="T36" s="11"/>
      <c r="U36" s="11"/>
      <c r="V36" s="10"/>
      <c r="W36" s="10"/>
      <c r="X36" s="10"/>
      <c r="Y36" s="10"/>
      <c r="Z36" s="10"/>
      <c r="AA36" s="10"/>
    </row>
    <row r="37" spans="1:27" ht="24" hidden="1" customHeight="1">
      <c r="A37" s="234">
        <v>28</v>
      </c>
      <c r="B37" s="3"/>
      <c r="C37" s="2"/>
      <c r="D37" s="5"/>
      <c r="E37" s="5"/>
      <c r="F37" s="6"/>
      <c r="G37" s="123"/>
      <c r="H37" s="123"/>
      <c r="I37" s="122"/>
      <c r="J37" s="231"/>
      <c r="K37" s="232">
        <f t="shared" si="2"/>
        <v>0</v>
      </c>
      <c r="L37" s="162"/>
      <c r="M37" s="7"/>
      <c r="N37" s="127"/>
      <c r="O37" s="129">
        <f t="shared" si="0"/>
        <v>0</v>
      </c>
      <c r="P37" s="233">
        <f t="shared" si="1"/>
        <v>0</v>
      </c>
      <c r="Q37" s="235"/>
      <c r="R37" s="10"/>
      <c r="S37" s="10"/>
      <c r="T37" s="11"/>
      <c r="U37" s="11"/>
      <c r="V37" s="10"/>
      <c r="W37" s="10"/>
      <c r="X37" s="10"/>
      <c r="Y37" s="10"/>
      <c r="Z37" s="10"/>
      <c r="AA37" s="10"/>
    </row>
    <row r="38" spans="1:27" ht="24" hidden="1" customHeight="1">
      <c r="A38" s="234">
        <v>29</v>
      </c>
      <c r="B38" s="3"/>
      <c r="C38" s="2"/>
      <c r="D38" s="5"/>
      <c r="E38" s="5"/>
      <c r="F38" s="6"/>
      <c r="G38" s="123"/>
      <c r="H38" s="123"/>
      <c r="I38" s="122"/>
      <c r="J38" s="231"/>
      <c r="K38" s="232">
        <f t="shared" si="2"/>
        <v>0</v>
      </c>
      <c r="L38" s="162"/>
      <c r="M38" s="7"/>
      <c r="N38" s="127"/>
      <c r="O38" s="129">
        <f t="shared" si="0"/>
        <v>0</v>
      </c>
      <c r="P38" s="233">
        <f t="shared" si="1"/>
        <v>0</v>
      </c>
      <c r="Q38" s="235"/>
      <c r="R38" s="10"/>
      <c r="S38" s="10"/>
      <c r="T38" s="11"/>
      <c r="U38" s="11"/>
      <c r="V38" s="10"/>
      <c r="W38" s="10"/>
      <c r="X38" s="10"/>
      <c r="Y38" s="10"/>
      <c r="Z38" s="10"/>
      <c r="AA38" s="10"/>
    </row>
    <row r="39" spans="1:27" ht="24" hidden="1" customHeight="1">
      <c r="A39" s="234">
        <v>30</v>
      </c>
      <c r="B39" s="3"/>
      <c r="C39" s="2"/>
      <c r="D39" s="5"/>
      <c r="E39" s="5"/>
      <c r="F39" s="6"/>
      <c r="G39" s="123"/>
      <c r="H39" s="123"/>
      <c r="I39" s="122"/>
      <c r="J39" s="231"/>
      <c r="K39" s="232">
        <f t="shared" si="2"/>
        <v>0</v>
      </c>
      <c r="L39" s="162"/>
      <c r="M39" s="7"/>
      <c r="N39" s="127"/>
      <c r="O39" s="129">
        <f t="shared" si="0"/>
        <v>0</v>
      </c>
      <c r="P39" s="233">
        <f t="shared" si="1"/>
        <v>0</v>
      </c>
      <c r="Q39" s="235"/>
      <c r="R39" s="10"/>
      <c r="S39" s="10"/>
      <c r="T39" s="11"/>
      <c r="U39" s="11"/>
      <c r="V39" s="10"/>
      <c r="W39" s="10"/>
      <c r="X39" s="10"/>
      <c r="Y39" s="10"/>
      <c r="Z39" s="10"/>
      <c r="AA39" s="10"/>
    </row>
    <row r="40" spans="1:27" ht="24" hidden="1" customHeight="1">
      <c r="A40" s="234">
        <v>31</v>
      </c>
      <c r="B40" s="3"/>
      <c r="C40" s="2"/>
      <c r="D40" s="5"/>
      <c r="E40" s="5"/>
      <c r="F40" s="6"/>
      <c r="G40" s="123"/>
      <c r="H40" s="123"/>
      <c r="I40" s="122"/>
      <c r="J40" s="231"/>
      <c r="K40" s="232">
        <f t="shared" si="2"/>
        <v>0</v>
      </c>
      <c r="L40" s="162"/>
      <c r="M40" s="7"/>
      <c r="N40" s="127"/>
      <c r="O40" s="129">
        <f t="shared" si="0"/>
        <v>0</v>
      </c>
      <c r="P40" s="233">
        <f t="shared" si="1"/>
        <v>0</v>
      </c>
      <c r="Q40" s="235"/>
      <c r="R40" s="10"/>
      <c r="S40" s="10"/>
      <c r="T40" s="11"/>
      <c r="U40" s="11"/>
      <c r="V40" s="10"/>
      <c r="W40" s="10"/>
      <c r="X40" s="10"/>
      <c r="Y40" s="10"/>
      <c r="Z40" s="10"/>
      <c r="AA40" s="10"/>
    </row>
    <row r="41" spans="1:27" ht="24" hidden="1" customHeight="1">
      <c r="A41" s="234">
        <v>32</v>
      </c>
      <c r="B41" s="3"/>
      <c r="C41" s="2"/>
      <c r="D41" s="5"/>
      <c r="E41" s="5"/>
      <c r="F41" s="6"/>
      <c r="G41" s="123"/>
      <c r="H41" s="123"/>
      <c r="I41" s="122"/>
      <c r="J41" s="231"/>
      <c r="K41" s="232">
        <f t="shared" si="2"/>
        <v>0</v>
      </c>
      <c r="L41" s="162"/>
      <c r="M41" s="7"/>
      <c r="N41" s="127"/>
      <c r="O41" s="129">
        <f t="shared" si="0"/>
        <v>0</v>
      </c>
      <c r="P41" s="233">
        <f t="shared" si="1"/>
        <v>0</v>
      </c>
      <c r="Q41" s="235"/>
      <c r="R41" s="10"/>
      <c r="S41" s="10"/>
      <c r="T41" s="11"/>
      <c r="U41" s="11"/>
      <c r="V41" s="10"/>
      <c r="W41" s="10"/>
      <c r="X41" s="10"/>
      <c r="Y41" s="10"/>
      <c r="Z41" s="10"/>
      <c r="AA41" s="10"/>
    </row>
    <row r="42" spans="1:27" ht="24" hidden="1" customHeight="1">
      <c r="A42" s="234">
        <v>33</v>
      </c>
      <c r="B42" s="3"/>
      <c r="C42" s="2"/>
      <c r="D42" s="5"/>
      <c r="E42" s="5"/>
      <c r="F42" s="6"/>
      <c r="G42" s="123"/>
      <c r="H42" s="123"/>
      <c r="I42" s="122"/>
      <c r="J42" s="231"/>
      <c r="K42" s="232">
        <f t="shared" si="2"/>
        <v>0</v>
      </c>
      <c r="L42" s="162"/>
      <c r="M42" s="7"/>
      <c r="N42" s="127"/>
      <c r="O42" s="129">
        <f t="shared" si="0"/>
        <v>0</v>
      </c>
      <c r="P42" s="233">
        <f t="shared" si="1"/>
        <v>0</v>
      </c>
      <c r="Q42" s="235"/>
      <c r="R42" s="10"/>
      <c r="S42" s="10"/>
      <c r="T42" s="11"/>
      <c r="U42" s="11"/>
      <c r="V42" s="10"/>
      <c r="W42" s="10"/>
      <c r="X42" s="10"/>
      <c r="Y42" s="10"/>
      <c r="Z42" s="10"/>
      <c r="AA42" s="10"/>
    </row>
    <row r="43" spans="1:27" ht="24" hidden="1" customHeight="1">
      <c r="A43" s="234">
        <v>34</v>
      </c>
      <c r="B43" s="3"/>
      <c r="C43" s="2"/>
      <c r="D43" s="5"/>
      <c r="E43" s="5"/>
      <c r="F43" s="6"/>
      <c r="G43" s="123"/>
      <c r="H43" s="123"/>
      <c r="I43" s="122"/>
      <c r="J43" s="231"/>
      <c r="K43" s="232">
        <f t="shared" si="2"/>
        <v>0</v>
      </c>
      <c r="L43" s="162"/>
      <c r="M43" s="7"/>
      <c r="N43" s="127"/>
      <c r="O43" s="129">
        <f t="shared" si="0"/>
        <v>0</v>
      </c>
      <c r="P43" s="233">
        <f t="shared" si="1"/>
        <v>0</v>
      </c>
      <c r="Q43" s="235"/>
      <c r="R43" s="10"/>
      <c r="S43" s="10"/>
      <c r="T43" s="11"/>
      <c r="U43" s="11"/>
      <c r="V43" s="10"/>
      <c r="W43" s="10"/>
      <c r="X43" s="10"/>
      <c r="Y43" s="10"/>
      <c r="Z43" s="10"/>
      <c r="AA43" s="10"/>
    </row>
    <row r="44" spans="1:27" ht="24" hidden="1" customHeight="1">
      <c r="A44" s="234">
        <v>35</v>
      </c>
      <c r="B44" s="3"/>
      <c r="C44" s="2"/>
      <c r="D44" s="5"/>
      <c r="E44" s="5"/>
      <c r="F44" s="6"/>
      <c r="G44" s="123"/>
      <c r="H44" s="123"/>
      <c r="I44" s="122"/>
      <c r="J44" s="231"/>
      <c r="K44" s="232">
        <f t="shared" si="2"/>
        <v>0</v>
      </c>
      <c r="L44" s="162"/>
      <c r="M44" s="7"/>
      <c r="N44" s="127"/>
      <c r="O44" s="129">
        <f t="shared" si="0"/>
        <v>0</v>
      </c>
      <c r="P44" s="233">
        <f t="shared" si="1"/>
        <v>0</v>
      </c>
      <c r="Q44" s="235"/>
      <c r="R44" s="10"/>
      <c r="S44" s="10"/>
      <c r="T44" s="11"/>
      <c r="U44" s="11"/>
      <c r="V44" s="10"/>
      <c r="W44" s="10"/>
      <c r="X44" s="10"/>
      <c r="Y44" s="10"/>
      <c r="Z44" s="10"/>
      <c r="AA44" s="10"/>
    </row>
    <row r="45" spans="1:27" ht="24" hidden="1" customHeight="1">
      <c r="A45" s="234">
        <v>36</v>
      </c>
      <c r="B45" s="3"/>
      <c r="C45" s="2"/>
      <c r="D45" s="5"/>
      <c r="E45" s="5"/>
      <c r="F45" s="6"/>
      <c r="G45" s="123"/>
      <c r="H45" s="123"/>
      <c r="I45" s="122"/>
      <c r="J45" s="231"/>
      <c r="K45" s="232">
        <f t="shared" si="2"/>
        <v>0</v>
      </c>
      <c r="L45" s="162"/>
      <c r="M45" s="7"/>
      <c r="N45" s="127"/>
      <c r="O45" s="129">
        <f t="shared" si="0"/>
        <v>0</v>
      </c>
      <c r="P45" s="233">
        <f t="shared" si="1"/>
        <v>0</v>
      </c>
      <c r="Q45" s="235"/>
      <c r="R45" s="10"/>
      <c r="S45" s="10"/>
      <c r="T45" s="11"/>
      <c r="U45" s="11"/>
      <c r="V45" s="10"/>
      <c r="W45" s="10"/>
      <c r="X45" s="10"/>
      <c r="Y45" s="10"/>
      <c r="Z45" s="10"/>
      <c r="AA45" s="10"/>
    </row>
    <row r="46" spans="1:27" ht="24" hidden="1" customHeight="1">
      <c r="A46" s="234">
        <v>37</v>
      </c>
      <c r="B46" s="3"/>
      <c r="C46" s="2"/>
      <c r="D46" s="5"/>
      <c r="E46" s="5"/>
      <c r="F46" s="6"/>
      <c r="G46" s="123"/>
      <c r="H46" s="123"/>
      <c r="I46" s="122"/>
      <c r="J46" s="231"/>
      <c r="K46" s="232">
        <f t="shared" si="2"/>
        <v>0</v>
      </c>
      <c r="L46" s="162"/>
      <c r="M46" s="7"/>
      <c r="N46" s="127"/>
      <c r="O46" s="129">
        <f t="shared" si="0"/>
        <v>0</v>
      </c>
      <c r="P46" s="233">
        <f t="shared" si="1"/>
        <v>0</v>
      </c>
      <c r="Q46" s="235"/>
      <c r="R46" s="10"/>
      <c r="S46" s="10"/>
      <c r="T46" s="11"/>
      <c r="U46" s="11"/>
      <c r="V46" s="10"/>
      <c r="W46" s="10"/>
      <c r="X46" s="10"/>
      <c r="Y46" s="10"/>
      <c r="Z46" s="10"/>
      <c r="AA46" s="10"/>
    </row>
    <row r="47" spans="1:27" ht="24" hidden="1" customHeight="1">
      <c r="A47" s="234">
        <v>38</v>
      </c>
      <c r="B47" s="3"/>
      <c r="C47" s="2"/>
      <c r="D47" s="5"/>
      <c r="E47" s="5"/>
      <c r="F47" s="6"/>
      <c r="G47" s="123"/>
      <c r="H47" s="123"/>
      <c r="I47" s="122"/>
      <c r="J47" s="231"/>
      <c r="K47" s="232">
        <f t="shared" si="2"/>
        <v>0</v>
      </c>
      <c r="L47" s="162"/>
      <c r="M47" s="7"/>
      <c r="N47" s="127"/>
      <c r="O47" s="129">
        <f t="shared" si="0"/>
        <v>0</v>
      </c>
      <c r="P47" s="233">
        <f t="shared" si="1"/>
        <v>0</v>
      </c>
      <c r="Q47" s="235"/>
      <c r="R47" s="10"/>
      <c r="S47" s="10"/>
      <c r="T47" s="11"/>
      <c r="U47" s="11"/>
      <c r="V47" s="10"/>
      <c r="W47" s="10"/>
      <c r="X47" s="10"/>
      <c r="Y47" s="10"/>
      <c r="Z47" s="10"/>
      <c r="AA47" s="10"/>
    </row>
    <row r="48" spans="1:27" ht="24" hidden="1" customHeight="1">
      <c r="A48" s="234">
        <v>39</v>
      </c>
      <c r="B48" s="3"/>
      <c r="C48" s="2"/>
      <c r="D48" s="5"/>
      <c r="E48" s="5"/>
      <c r="F48" s="6"/>
      <c r="G48" s="123"/>
      <c r="H48" s="123"/>
      <c r="I48" s="122"/>
      <c r="J48" s="231"/>
      <c r="K48" s="232">
        <f t="shared" si="2"/>
        <v>0</v>
      </c>
      <c r="L48" s="162"/>
      <c r="M48" s="7"/>
      <c r="N48" s="127"/>
      <c r="O48" s="129">
        <f t="shared" si="0"/>
        <v>0</v>
      </c>
      <c r="P48" s="233">
        <f t="shared" si="1"/>
        <v>0</v>
      </c>
      <c r="Q48" s="235"/>
      <c r="R48" s="10"/>
      <c r="S48" s="10"/>
      <c r="T48" s="11"/>
      <c r="U48" s="11"/>
      <c r="V48" s="10"/>
      <c r="W48" s="10"/>
      <c r="X48" s="10"/>
      <c r="Y48" s="10"/>
      <c r="Z48" s="10"/>
      <c r="AA48" s="10"/>
    </row>
    <row r="49" spans="1:27" ht="24" hidden="1" customHeight="1">
      <c r="A49" s="234">
        <v>40</v>
      </c>
      <c r="B49" s="3"/>
      <c r="C49" s="2"/>
      <c r="D49" s="5"/>
      <c r="E49" s="5"/>
      <c r="F49" s="6"/>
      <c r="G49" s="123"/>
      <c r="H49" s="123"/>
      <c r="I49" s="122"/>
      <c r="J49" s="231"/>
      <c r="K49" s="232">
        <f t="shared" si="2"/>
        <v>0</v>
      </c>
      <c r="L49" s="162"/>
      <c r="M49" s="7"/>
      <c r="N49" s="127"/>
      <c r="O49" s="129">
        <f t="shared" si="0"/>
        <v>0</v>
      </c>
      <c r="P49" s="233">
        <f t="shared" si="1"/>
        <v>0</v>
      </c>
      <c r="Q49" s="235"/>
      <c r="R49" s="10"/>
      <c r="S49" s="10"/>
      <c r="T49" s="11"/>
      <c r="U49" s="11"/>
      <c r="V49" s="10"/>
      <c r="W49" s="10"/>
      <c r="X49" s="10"/>
      <c r="Y49" s="10"/>
      <c r="Z49" s="10"/>
      <c r="AA49" s="10"/>
    </row>
    <row r="50" spans="1:27" ht="24" hidden="1" customHeight="1">
      <c r="A50" s="234">
        <v>41</v>
      </c>
      <c r="B50" s="3"/>
      <c r="C50" s="2"/>
      <c r="D50" s="5"/>
      <c r="E50" s="5"/>
      <c r="F50" s="6"/>
      <c r="G50" s="123"/>
      <c r="H50" s="123"/>
      <c r="I50" s="122"/>
      <c r="J50" s="231"/>
      <c r="K50" s="232">
        <f t="shared" si="2"/>
        <v>0</v>
      </c>
      <c r="L50" s="162"/>
      <c r="M50" s="7"/>
      <c r="N50" s="127"/>
      <c r="O50" s="129">
        <f t="shared" si="0"/>
        <v>0</v>
      </c>
      <c r="P50" s="233">
        <f t="shared" si="1"/>
        <v>0</v>
      </c>
      <c r="Q50" s="235"/>
      <c r="R50" s="10"/>
      <c r="S50" s="10"/>
      <c r="T50" s="11"/>
      <c r="U50" s="11"/>
      <c r="V50" s="10"/>
      <c r="W50" s="10"/>
      <c r="X50" s="10"/>
      <c r="Y50" s="10"/>
      <c r="Z50" s="10"/>
      <c r="AA50" s="10"/>
    </row>
    <row r="51" spans="1:27" ht="24" hidden="1" customHeight="1">
      <c r="A51" s="234">
        <v>42</v>
      </c>
      <c r="B51" s="3"/>
      <c r="C51" s="2"/>
      <c r="D51" s="5"/>
      <c r="E51" s="5"/>
      <c r="F51" s="6"/>
      <c r="G51" s="123"/>
      <c r="H51" s="123"/>
      <c r="I51" s="122"/>
      <c r="J51" s="231"/>
      <c r="K51" s="232">
        <f t="shared" si="2"/>
        <v>0</v>
      </c>
      <c r="L51" s="162"/>
      <c r="M51" s="7"/>
      <c r="N51" s="127"/>
      <c r="O51" s="129">
        <f t="shared" si="0"/>
        <v>0</v>
      </c>
      <c r="P51" s="233">
        <f t="shared" si="1"/>
        <v>0</v>
      </c>
      <c r="Q51" s="235"/>
      <c r="R51" s="10"/>
      <c r="S51" s="10"/>
      <c r="T51" s="11"/>
      <c r="U51" s="11"/>
      <c r="V51" s="10"/>
      <c r="W51" s="10"/>
      <c r="X51" s="10"/>
      <c r="Y51" s="10"/>
      <c r="Z51" s="10"/>
      <c r="AA51" s="10"/>
    </row>
    <row r="52" spans="1:27" ht="24" hidden="1" customHeight="1">
      <c r="A52" s="234">
        <v>43</v>
      </c>
      <c r="B52" s="3"/>
      <c r="C52" s="2"/>
      <c r="D52" s="5"/>
      <c r="E52" s="5"/>
      <c r="F52" s="6"/>
      <c r="G52" s="123"/>
      <c r="H52" s="123"/>
      <c r="I52" s="122"/>
      <c r="J52" s="231"/>
      <c r="K52" s="232">
        <f t="shared" si="2"/>
        <v>0</v>
      </c>
      <c r="L52" s="162"/>
      <c r="M52" s="7"/>
      <c r="N52" s="127"/>
      <c r="O52" s="129">
        <f t="shared" si="0"/>
        <v>0</v>
      </c>
      <c r="P52" s="233">
        <f t="shared" si="1"/>
        <v>0</v>
      </c>
      <c r="Q52" s="235"/>
      <c r="R52" s="10"/>
      <c r="S52" s="10"/>
      <c r="T52" s="11"/>
      <c r="U52" s="11"/>
      <c r="V52" s="10"/>
      <c r="W52" s="10"/>
      <c r="X52" s="10"/>
      <c r="Y52" s="10"/>
      <c r="Z52" s="10"/>
      <c r="AA52" s="10"/>
    </row>
    <row r="53" spans="1:27" ht="24" hidden="1" customHeight="1">
      <c r="A53" s="234">
        <v>44</v>
      </c>
      <c r="B53" s="3"/>
      <c r="C53" s="2"/>
      <c r="D53" s="5"/>
      <c r="E53" s="5"/>
      <c r="F53" s="6"/>
      <c r="G53" s="123"/>
      <c r="H53" s="123"/>
      <c r="I53" s="122"/>
      <c r="J53" s="231"/>
      <c r="K53" s="232">
        <f t="shared" si="2"/>
        <v>0</v>
      </c>
      <c r="L53" s="162"/>
      <c r="M53" s="7"/>
      <c r="N53" s="127"/>
      <c r="O53" s="129">
        <f t="shared" si="0"/>
        <v>0</v>
      </c>
      <c r="P53" s="233">
        <f t="shared" si="1"/>
        <v>0</v>
      </c>
      <c r="Q53" s="235"/>
      <c r="R53" s="10"/>
      <c r="S53" s="10"/>
      <c r="T53" s="11"/>
      <c r="U53" s="11"/>
      <c r="V53" s="10"/>
      <c r="W53" s="10"/>
      <c r="X53" s="10"/>
      <c r="Y53" s="10"/>
      <c r="Z53" s="10"/>
      <c r="AA53" s="10"/>
    </row>
    <row r="54" spans="1:27" ht="24" hidden="1" customHeight="1">
      <c r="A54" s="234">
        <v>45</v>
      </c>
      <c r="B54" s="3"/>
      <c r="C54" s="2"/>
      <c r="D54" s="5"/>
      <c r="E54" s="5"/>
      <c r="F54" s="6"/>
      <c r="G54" s="123"/>
      <c r="H54" s="123"/>
      <c r="I54" s="122"/>
      <c r="J54" s="231"/>
      <c r="K54" s="232">
        <f t="shared" si="2"/>
        <v>0</v>
      </c>
      <c r="L54" s="162"/>
      <c r="M54" s="7"/>
      <c r="N54" s="127"/>
      <c r="O54" s="129">
        <f t="shared" si="0"/>
        <v>0</v>
      </c>
      <c r="P54" s="233">
        <f t="shared" si="1"/>
        <v>0</v>
      </c>
      <c r="Q54" s="235"/>
      <c r="R54" s="10"/>
      <c r="S54" s="10"/>
      <c r="T54" s="11"/>
      <c r="U54" s="11"/>
      <c r="V54" s="10"/>
      <c r="W54" s="10"/>
      <c r="X54" s="10"/>
      <c r="Y54" s="10"/>
      <c r="Z54" s="10"/>
      <c r="AA54" s="10"/>
    </row>
    <row r="55" spans="1:27" ht="24" hidden="1" customHeight="1">
      <c r="A55" s="234">
        <v>46</v>
      </c>
      <c r="B55" s="3"/>
      <c r="C55" s="2"/>
      <c r="D55" s="5"/>
      <c r="E55" s="5"/>
      <c r="F55" s="6"/>
      <c r="G55" s="123"/>
      <c r="H55" s="123"/>
      <c r="I55" s="122"/>
      <c r="J55" s="231"/>
      <c r="K55" s="232">
        <f t="shared" si="2"/>
        <v>0</v>
      </c>
      <c r="L55" s="162"/>
      <c r="M55" s="7"/>
      <c r="N55" s="127"/>
      <c r="O55" s="129">
        <f t="shared" si="0"/>
        <v>0</v>
      </c>
      <c r="P55" s="233">
        <f t="shared" si="1"/>
        <v>0</v>
      </c>
      <c r="Q55" s="235"/>
      <c r="R55" s="10"/>
      <c r="S55" s="10"/>
      <c r="T55" s="11"/>
      <c r="U55" s="11"/>
      <c r="V55" s="10"/>
      <c r="W55" s="10"/>
      <c r="X55" s="10"/>
      <c r="Y55" s="10"/>
      <c r="Z55" s="10"/>
      <c r="AA55" s="10"/>
    </row>
    <row r="56" spans="1:27" ht="24" hidden="1" customHeight="1">
      <c r="A56" s="234">
        <v>47</v>
      </c>
      <c r="B56" s="3"/>
      <c r="C56" s="2"/>
      <c r="D56" s="5"/>
      <c r="E56" s="5"/>
      <c r="F56" s="6"/>
      <c r="G56" s="123"/>
      <c r="H56" s="123"/>
      <c r="I56" s="122"/>
      <c r="J56" s="231"/>
      <c r="K56" s="232">
        <f t="shared" si="2"/>
        <v>0</v>
      </c>
      <c r="L56" s="162"/>
      <c r="M56" s="7"/>
      <c r="N56" s="127"/>
      <c r="O56" s="129">
        <f t="shared" si="0"/>
        <v>0</v>
      </c>
      <c r="P56" s="233">
        <f t="shared" si="1"/>
        <v>0</v>
      </c>
      <c r="Q56" s="235"/>
      <c r="R56" s="10"/>
      <c r="S56" s="10"/>
      <c r="T56" s="11"/>
      <c r="U56" s="11"/>
      <c r="V56" s="10"/>
      <c r="W56" s="10"/>
      <c r="X56" s="10"/>
      <c r="Y56" s="10"/>
      <c r="Z56" s="10"/>
      <c r="AA56" s="10"/>
    </row>
    <row r="57" spans="1:27" ht="24" hidden="1" customHeight="1">
      <c r="A57" s="234">
        <v>48</v>
      </c>
      <c r="B57" s="3"/>
      <c r="C57" s="2"/>
      <c r="D57" s="5"/>
      <c r="E57" s="5"/>
      <c r="F57" s="6"/>
      <c r="G57" s="123"/>
      <c r="H57" s="123"/>
      <c r="I57" s="122"/>
      <c r="J57" s="231"/>
      <c r="K57" s="232">
        <f t="shared" si="2"/>
        <v>0</v>
      </c>
      <c r="L57" s="162"/>
      <c r="M57" s="7"/>
      <c r="N57" s="127"/>
      <c r="O57" s="129">
        <f t="shared" si="0"/>
        <v>0</v>
      </c>
      <c r="P57" s="233">
        <f t="shared" si="1"/>
        <v>0</v>
      </c>
      <c r="Q57" s="235"/>
      <c r="R57" s="10"/>
      <c r="S57" s="10"/>
      <c r="T57" s="11"/>
      <c r="U57" s="11"/>
      <c r="V57" s="10"/>
      <c r="W57" s="10"/>
      <c r="X57" s="10"/>
      <c r="Y57" s="10"/>
      <c r="Z57" s="10"/>
      <c r="AA57" s="10"/>
    </row>
    <row r="58" spans="1:27" ht="24" hidden="1" customHeight="1">
      <c r="A58" s="234">
        <v>49</v>
      </c>
      <c r="B58" s="3"/>
      <c r="C58" s="2"/>
      <c r="D58" s="5"/>
      <c r="E58" s="5"/>
      <c r="F58" s="6"/>
      <c r="G58" s="123"/>
      <c r="H58" s="123"/>
      <c r="I58" s="122"/>
      <c r="J58" s="231"/>
      <c r="K58" s="232">
        <f t="shared" si="2"/>
        <v>0</v>
      </c>
      <c r="L58" s="162"/>
      <c r="M58" s="7"/>
      <c r="N58" s="127"/>
      <c r="O58" s="129">
        <f t="shared" si="0"/>
        <v>0</v>
      </c>
      <c r="P58" s="233">
        <f t="shared" si="1"/>
        <v>0</v>
      </c>
      <c r="Q58" s="235"/>
      <c r="R58" s="10"/>
      <c r="S58" s="10"/>
      <c r="T58" s="11"/>
      <c r="U58" s="11"/>
      <c r="V58" s="10"/>
      <c r="W58" s="10"/>
      <c r="X58" s="10"/>
      <c r="Y58" s="10"/>
      <c r="Z58" s="10"/>
      <c r="AA58" s="10"/>
    </row>
    <row r="59" spans="1:27" ht="24" hidden="1" customHeight="1">
      <c r="A59" s="234">
        <v>50</v>
      </c>
      <c r="B59" s="3"/>
      <c r="C59" s="2"/>
      <c r="D59" s="5"/>
      <c r="E59" s="5"/>
      <c r="F59" s="6"/>
      <c r="G59" s="123"/>
      <c r="H59" s="123"/>
      <c r="I59" s="122"/>
      <c r="J59" s="231"/>
      <c r="K59" s="232">
        <f t="shared" si="2"/>
        <v>0</v>
      </c>
      <c r="L59" s="162"/>
      <c r="M59" s="7"/>
      <c r="N59" s="127"/>
      <c r="O59" s="129">
        <f t="shared" si="0"/>
        <v>0</v>
      </c>
      <c r="P59" s="233">
        <f t="shared" si="1"/>
        <v>0</v>
      </c>
      <c r="Q59" s="235"/>
      <c r="R59" s="10"/>
      <c r="S59" s="10"/>
      <c r="T59" s="11"/>
      <c r="U59" s="11"/>
      <c r="V59" s="10"/>
      <c r="W59" s="10"/>
      <c r="X59" s="10"/>
      <c r="Y59" s="10"/>
      <c r="Z59" s="10"/>
      <c r="AA59" s="10"/>
    </row>
    <row r="60" spans="1:27" ht="24" hidden="1" customHeight="1">
      <c r="A60" s="234">
        <v>51</v>
      </c>
      <c r="B60" s="3"/>
      <c r="C60" s="2"/>
      <c r="D60" s="5"/>
      <c r="E60" s="5"/>
      <c r="F60" s="6"/>
      <c r="G60" s="123"/>
      <c r="H60" s="123"/>
      <c r="I60" s="122"/>
      <c r="J60" s="231"/>
      <c r="K60" s="232">
        <f t="shared" si="2"/>
        <v>0</v>
      </c>
      <c r="L60" s="162"/>
      <c r="M60" s="7"/>
      <c r="N60" s="127"/>
      <c r="O60" s="129">
        <f t="shared" si="0"/>
        <v>0</v>
      </c>
      <c r="P60" s="233">
        <f t="shared" si="1"/>
        <v>0</v>
      </c>
      <c r="Q60" s="235"/>
      <c r="R60" s="10"/>
      <c r="S60" s="10"/>
      <c r="T60" s="11"/>
      <c r="U60" s="11"/>
      <c r="V60" s="10"/>
      <c r="W60" s="10"/>
      <c r="X60" s="10"/>
      <c r="Y60" s="10"/>
      <c r="Z60" s="10"/>
      <c r="AA60" s="10"/>
    </row>
    <row r="61" spans="1:27" ht="24" hidden="1" customHeight="1">
      <c r="A61" s="234">
        <v>52</v>
      </c>
      <c r="B61" s="3"/>
      <c r="C61" s="2"/>
      <c r="D61" s="5"/>
      <c r="E61" s="5"/>
      <c r="F61" s="6"/>
      <c r="G61" s="123"/>
      <c r="H61" s="123"/>
      <c r="I61" s="122"/>
      <c r="J61" s="231"/>
      <c r="K61" s="232">
        <f t="shared" si="2"/>
        <v>0</v>
      </c>
      <c r="L61" s="162"/>
      <c r="M61" s="7"/>
      <c r="N61" s="127"/>
      <c r="O61" s="129">
        <f t="shared" si="0"/>
        <v>0</v>
      </c>
      <c r="P61" s="233">
        <f t="shared" si="1"/>
        <v>0</v>
      </c>
      <c r="Q61" s="235"/>
      <c r="R61" s="10"/>
      <c r="S61" s="10"/>
      <c r="T61" s="11"/>
      <c r="U61" s="11"/>
      <c r="V61" s="10"/>
      <c r="W61" s="10"/>
      <c r="X61" s="10"/>
      <c r="Y61" s="10"/>
      <c r="Z61" s="10"/>
      <c r="AA61" s="10"/>
    </row>
    <row r="62" spans="1:27" ht="24" hidden="1" customHeight="1">
      <c r="A62" s="234">
        <v>53</v>
      </c>
      <c r="B62" s="3"/>
      <c r="C62" s="2"/>
      <c r="D62" s="5"/>
      <c r="E62" s="5"/>
      <c r="F62" s="6"/>
      <c r="G62" s="123"/>
      <c r="H62" s="123"/>
      <c r="I62" s="122"/>
      <c r="J62" s="231"/>
      <c r="K62" s="232">
        <f t="shared" si="2"/>
        <v>0</v>
      </c>
      <c r="L62" s="162"/>
      <c r="M62" s="7"/>
      <c r="N62" s="127"/>
      <c r="O62" s="129">
        <f t="shared" si="0"/>
        <v>0</v>
      </c>
      <c r="P62" s="233">
        <f t="shared" si="1"/>
        <v>0</v>
      </c>
      <c r="Q62" s="235"/>
      <c r="R62" s="10"/>
      <c r="S62" s="10"/>
      <c r="T62" s="11"/>
      <c r="U62" s="11"/>
      <c r="V62" s="10"/>
      <c r="W62" s="10"/>
      <c r="X62" s="10"/>
      <c r="Y62" s="10"/>
      <c r="Z62" s="10"/>
      <c r="AA62" s="10"/>
    </row>
    <row r="63" spans="1:27" ht="24" hidden="1" customHeight="1">
      <c r="A63" s="234">
        <v>54</v>
      </c>
      <c r="B63" s="3"/>
      <c r="C63" s="2"/>
      <c r="D63" s="5"/>
      <c r="E63" s="5"/>
      <c r="F63" s="6"/>
      <c r="G63" s="123"/>
      <c r="H63" s="123"/>
      <c r="I63" s="122"/>
      <c r="J63" s="231"/>
      <c r="K63" s="232">
        <f t="shared" si="2"/>
        <v>0</v>
      </c>
      <c r="L63" s="162"/>
      <c r="M63" s="7"/>
      <c r="N63" s="127"/>
      <c r="O63" s="129">
        <f t="shared" si="0"/>
        <v>0</v>
      </c>
      <c r="P63" s="233">
        <f t="shared" si="1"/>
        <v>0</v>
      </c>
      <c r="Q63" s="235"/>
      <c r="R63" s="10"/>
      <c r="S63" s="10"/>
      <c r="T63" s="11"/>
      <c r="U63" s="11"/>
      <c r="V63" s="10"/>
      <c r="W63" s="10"/>
      <c r="X63" s="10"/>
      <c r="Y63" s="10"/>
      <c r="Z63" s="10"/>
      <c r="AA63" s="10"/>
    </row>
    <row r="64" spans="1:27" ht="24" hidden="1" customHeight="1">
      <c r="A64" s="234">
        <v>55</v>
      </c>
      <c r="B64" s="3"/>
      <c r="C64" s="2"/>
      <c r="D64" s="5"/>
      <c r="E64" s="5"/>
      <c r="F64" s="6"/>
      <c r="G64" s="123"/>
      <c r="H64" s="123"/>
      <c r="I64" s="122"/>
      <c r="J64" s="231"/>
      <c r="K64" s="232">
        <f t="shared" si="2"/>
        <v>0</v>
      </c>
      <c r="L64" s="162"/>
      <c r="M64" s="7"/>
      <c r="N64" s="127"/>
      <c r="O64" s="129">
        <f t="shared" si="0"/>
        <v>0</v>
      </c>
      <c r="P64" s="233">
        <f t="shared" si="1"/>
        <v>0</v>
      </c>
      <c r="Q64" s="235"/>
      <c r="R64" s="10"/>
      <c r="S64" s="10"/>
      <c r="T64" s="11"/>
      <c r="U64" s="11"/>
      <c r="V64" s="10"/>
      <c r="W64" s="10"/>
      <c r="X64" s="10"/>
      <c r="Y64" s="10"/>
      <c r="Z64" s="10"/>
      <c r="AA64" s="10"/>
    </row>
    <row r="65" spans="1:27" ht="24" hidden="1" customHeight="1">
      <c r="A65" s="234">
        <v>56</v>
      </c>
      <c r="B65" s="3"/>
      <c r="C65" s="2"/>
      <c r="D65" s="5"/>
      <c r="E65" s="5"/>
      <c r="F65" s="6"/>
      <c r="G65" s="123"/>
      <c r="H65" s="123"/>
      <c r="I65" s="122"/>
      <c r="J65" s="231"/>
      <c r="K65" s="232">
        <f t="shared" si="2"/>
        <v>0</v>
      </c>
      <c r="L65" s="162"/>
      <c r="M65" s="7"/>
      <c r="N65" s="127"/>
      <c r="O65" s="129">
        <f t="shared" si="0"/>
        <v>0</v>
      </c>
      <c r="P65" s="233">
        <f t="shared" si="1"/>
        <v>0</v>
      </c>
      <c r="Q65" s="235"/>
      <c r="R65" s="10"/>
      <c r="S65" s="10"/>
      <c r="T65" s="11"/>
      <c r="U65" s="11"/>
      <c r="V65" s="10"/>
      <c r="W65" s="10"/>
      <c r="X65" s="10"/>
      <c r="Y65" s="10"/>
      <c r="Z65" s="10"/>
      <c r="AA65" s="10"/>
    </row>
    <row r="66" spans="1:27" ht="24" hidden="1" customHeight="1">
      <c r="A66" s="234">
        <v>57</v>
      </c>
      <c r="B66" s="3"/>
      <c r="C66" s="2"/>
      <c r="D66" s="5"/>
      <c r="E66" s="5"/>
      <c r="F66" s="6"/>
      <c r="G66" s="123"/>
      <c r="H66" s="123"/>
      <c r="I66" s="122"/>
      <c r="J66" s="231"/>
      <c r="K66" s="232">
        <f t="shared" si="2"/>
        <v>0</v>
      </c>
      <c r="L66" s="162"/>
      <c r="M66" s="7"/>
      <c r="N66" s="127"/>
      <c r="O66" s="129">
        <f t="shared" si="0"/>
        <v>0</v>
      </c>
      <c r="P66" s="233">
        <f t="shared" si="1"/>
        <v>0</v>
      </c>
      <c r="Q66" s="235"/>
      <c r="R66" s="10"/>
      <c r="S66" s="10"/>
      <c r="T66" s="11"/>
      <c r="U66" s="11"/>
      <c r="V66" s="10"/>
      <c r="W66" s="10"/>
      <c r="X66" s="10"/>
      <c r="Y66" s="10"/>
      <c r="Z66" s="10"/>
      <c r="AA66" s="10"/>
    </row>
    <row r="67" spans="1:27" ht="24" hidden="1" customHeight="1">
      <c r="A67" s="234">
        <v>58</v>
      </c>
      <c r="B67" s="3"/>
      <c r="C67" s="2"/>
      <c r="D67" s="5"/>
      <c r="E67" s="5"/>
      <c r="F67" s="6"/>
      <c r="G67" s="123"/>
      <c r="H67" s="123"/>
      <c r="I67" s="122"/>
      <c r="J67" s="231"/>
      <c r="K67" s="232">
        <f t="shared" si="2"/>
        <v>0</v>
      </c>
      <c r="L67" s="162"/>
      <c r="M67" s="7"/>
      <c r="N67" s="127"/>
      <c r="O67" s="129">
        <f t="shared" si="0"/>
        <v>0</v>
      </c>
      <c r="P67" s="233">
        <f t="shared" si="1"/>
        <v>0</v>
      </c>
      <c r="Q67" s="235"/>
      <c r="R67" s="10"/>
      <c r="S67" s="10"/>
      <c r="T67" s="11"/>
      <c r="U67" s="11"/>
      <c r="V67" s="10"/>
      <c r="W67" s="10"/>
      <c r="X67" s="10"/>
      <c r="Y67" s="10"/>
      <c r="Z67" s="10"/>
      <c r="AA67" s="10"/>
    </row>
    <row r="68" spans="1:27" ht="24" hidden="1" customHeight="1">
      <c r="A68" s="234">
        <v>59</v>
      </c>
      <c r="B68" s="3"/>
      <c r="C68" s="2"/>
      <c r="D68" s="5"/>
      <c r="E68" s="5"/>
      <c r="F68" s="6"/>
      <c r="G68" s="123"/>
      <c r="H68" s="123"/>
      <c r="I68" s="122"/>
      <c r="J68" s="231"/>
      <c r="K68" s="232">
        <f t="shared" si="2"/>
        <v>0</v>
      </c>
      <c r="L68" s="162"/>
      <c r="M68" s="7"/>
      <c r="N68" s="127"/>
      <c r="O68" s="129">
        <f t="shared" si="0"/>
        <v>0</v>
      </c>
      <c r="P68" s="233">
        <f t="shared" si="1"/>
        <v>0</v>
      </c>
      <c r="Q68" s="235"/>
      <c r="R68" s="10"/>
      <c r="S68" s="10"/>
      <c r="T68" s="11"/>
      <c r="U68" s="11"/>
      <c r="V68" s="10"/>
      <c r="W68" s="10"/>
      <c r="X68" s="10"/>
      <c r="Y68" s="10"/>
      <c r="Z68" s="10"/>
      <c r="AA68" s="10"/>
    </row>
    <row r="69" spans="1:27" ht="24" hidden="1" customHeight="1">
      <c r="A69" s="234">
        <v>60</v>
      </c>
      <c r="B69" s="3"/>
      <c r="C69" s="2"/>
      <c r="D69" s="5"/>
      <c r="E69" s="5"/>
      <c r="F69" s="6"/>
      <c r="G69" s="123"/>
      <c r="H69" s="123"/>
      <c r="I69" s="122"/>
      <c r="J69" s="231"/>
      <c r="K69" s="232">
        <f t="shared" si="2"/>
        <v>0</v>
      </c>
      <c r="L69" s="162"/>
      <c r="M69" s="7"/>
      <c r="N69" s="127"/>
      <c r="O69" s="129">
        <f t="shared" si="0"/>
        <v>0</v>
      </c>
      <c r="P69" s="233">
        <f t="shared" si="1"/>
        <v>0</v>
      </c>
      <c r="Q69" s="235"/>
      <c r="R69" s="10"/>
      <c r="S69" s="10"/>
      <c r="T69" s="11"/>
      <c r="U69" s="11"/>
      <c r="V69" s="10"/>
      <c r="W69" s="10"/>
      <c r="X69" s="10"/>
      <c r="Y69" s="10"/>
      <c r="Z69" s="10"/>
      <c r="AA69" s="10"/>
    </row>
    <row r="70" spans="1:27" ht="24" hidden="1" customHeight="1">
      <c r="A70" s="234">
        <v>61</v>
      </c>
      <c r="B70" s="3"/>
      <c r="C70" s="2"/>
      <c r="D70" s="5"/>
      <c r="E70" s="5"/>
      <c r="F70" s="6"/>
      <c r="G70" s="123"/>
      <c r="H70" s="123"/>
      <c r="I70" s="122"/>
      <c r="J70" s="231"/>
      <c r="K70" s="232">
        <f t="shared" si="2"/>
        <v>0</v>
      </c>
      <c r="L70" s="162"/>
      <c r="M70" s="7"/>
      <c r="N70" s="127"/>
      <c r="O70" s="129">
        <f t="shared" si="0"/>
        <v>0</v>
      </c>
      <c r="P70" s="233">
        <f t="shared" si="1"/>
        <v>0</v>
      </c>
      <c r="Q70" s="235"/>
      <c r="R70" s="10"/>
      <c r="S70" s="10"/>
      <c r="T70" s="11"/>
      <c r="U70" s="11"/>
      <c r="V70" s="10"/>
      <c r="W70" s="10"/>
      <c r="X70" s="10"/>
      <c r="Y70" s="10"/>
      <c r="Z70" s="10"/>
      <c r="AA70" s="10"/>
    </row>
    <row r="71" spans="1:27" ht="24" hidden="1" customHeight="1">
      <c r="A71" s="234">
        <v>62</v>
      </c>
      <c r="B71" s="3"/>
      <c r="C71" s="2"/>
      <c r="D71" s="5"/>
      <c r="E71" s="5"/>
      <c r="F71" s="6"/>
      <c r="G71" s="123"/>
      <c r="H71" s="123"/>
      <c r="I71" s="122"/>
      <c r="J71" s="231"/>
      <c r="K71" s="232">
        <f t="shared" si="2"/>
        <v>0</v>
      </c>
      <c r="L71" s="162"/>
      <c r="M71" s="7"/>
      <c r="N71" s="127"/>
      <c r="O71" s="129">
        <f t="shared" si="0"/>
        <v>0</v>
      </c>
      <c r="P71" s="233">
        <f t="shared" si="1"/>
        <v>0</v>
      </c>
      <c r="Q71" s="235"/>
      <c r="R71" s="10"/>
      <c r="S71" s="10"/>
      <c r="T71" s="11"/>
      <c r="U71" s="11"/>
      <c r="V71" s="10"/>
      <c r="W71" s="10"/>
      <c r="X71" s="10"/>
      <c r="Y71" s="10"/>
      <c r="Z71" s="10"/>
      <c r="AA71" s="10"/>
    </row>
    <row r="72" spans="1:27" ht="24" hidden="1" customHeight="1">
      <c r="A72" s="234">
        <v>63</v>
      </c>
      <c r="B72" s="3"/>
      <c r="C72" s="2"/>
      <c r="D72" s="5"/>
      <c r="E72" s="5"/>
      <c r="F72" s="6"/>
      <c r="G72" s="123"/>
      <c r="H72" s="123"/>
      <c r="I72" s="122"/>
      <c r="J72" s="231"/>
      <c r="K72" s="232">
        <f t="shared" si="2"/>
        <v>0</v>
      </c>
      <c r="L72" s="162"/>
      <c r="M72" s="7"/>
      <c r="N72" s="127"/>
      <c r="O72" s="129">
        <f t="shared" si="0"/>
        <v>0</v>
      </c>
      <c r="P72" s="233">
        <f t="shared" si="1"/>
        <v>0</v>
      </c>
      <c r="Q72" s="235"/>
      <c r="R72" s="10"/>
      <c r="S72" s="10"/>
      <c r="T72" s="11"/>
      <c r="U72" s="11"/>
      <c r="V72" s="10"/>
      <c r="W72" s="10"/>
      <c r="X72" s="10"/>
      <c r="Y72" s="10"/>
      <c r="Z72" s="10"/>
      <c r="AA72" s="10"/>
    </row>
    <row r="73" spans="1:27" ht="24" hidden="1" customHeight="1">
      <c r="A73" s="234">
        <v>64</v>
      </c>
      <c r="B73" s="3"/>
      <c r="C73" s="2"/>
      <c r="D73" s="5"/>
      <c r="E73" s="5"/>
      <c r="F73" s="6"/>
      <c r="G73" s="123"/>
      <c r="H73" s="123"/>
      <c r="I73" s="122"/>
      <c r="J73" s="231"/>
      <c r="K73" s="232">
        <f t="shared" si="2"/>
        <v>0</v>
      </c>
      <c r="L73" s="162"/>
      <c r="M73" s="7"/>
      <c r="N73" s="127"/>
      <c r="O73" s="129">
        <f t="shared" si="0"/>
        <v>0</v>
      </c>
      <c r="P73" s="233">
        <f t="shared" si="1"/>
        <v>0</v>
      </c>
      <c r="Q73" s="235"/>
      <c r="R73" s="10"/>
      <c r="S73" s="10"/>
      <c r="T73" s="11"/>
      <c r="U73" s="11"/>
      <c r="V73" s="10"/>
      <c r="W73" s="10"/>
      <c r="X73" s="10"/>
      <c r="Y73" s="10"/>
      <c r="Z73" s="10"/>
      <c r="AA73" s="10"/>
    </row>
    <row r="74" spans="1:27" ht="24" hidden="1" customHeight="1">
      <c r="A74" s="234">
        <v>65</v>
      </c>
      <c r="B74" s="3"/>
      <c r="C74" s="2"/>
      <c r="D74" s="5"/>
      <c r="E74" s="5"/>
      <c r="F74" s="6"/>
      <c r="G74" s="123"/>
      <c r="H74" s="123"/>
      <c r="I74" s="122"/>
      <c r="J74" s="231"/>
      <c r="K74" s="232">
        <f t="shared" si="2"/>
        <v>0</v>
      </c>
      <c r="L74" s="162"/>
      <c r="M74" s="7"/>
      <c r="N74" s="127"/>
      <c r="O74" s="129">
        <f t="shared" ref="O74:O105" si="5">M74*N74</f>
        <v>0</v>
      </c>
      <c r="P74" s="233">
        <f t="shared" si="1"/>
        <v>0</v>
      </c>
      <c r="Q74" s="235"/>
      <c r="R74" s="10"/>
      <c r="S74" s="10"/>
      <c r="T74" s="11"/>
      <c r="U74" s="11"/>
      <c r="V74" s="10"/>
      <c r="W74" s="10"/>
      <c r="X74" s="10"/>
      <c r="Y74" s="10"/>
      <c r="Z74" s="10"/>
      <c r="AA74" s="10"/>
    </row>
    <row r="75" spans="1:27" ht="24" hidden="1" customHeight="1">
      <c r="A75" s="234">
        <v>66</v>
      </c>
      <c r="B75" s="3"/>
      <c r="C75" s="2"/>
      <c r="D75" s="5"/>
      <c r="E75" s="5"/>
      <c r="F75" s="6"/>
      <c r="G75" s="123"/>
      <c r="H75" s="123"/>
      <c r="I75" s="122"/>
      <c r="J75" s="231"/>
      <c r="K75" s="232">
        <f t="shared" si="2"/>
        <v>0</v>
      </c>
      <c r="L75" s="162"/>
      <c r="M75" s="7"/>
      <c r="N75" s="127"/>
      <c r="O75" s="129">
        <f t="shared" si="5"/>
        <v>0</v>
      </c>
      <c r="P75" s="233">
        <f t="shared" ref="P75:P109" si="6">K75+L75+O75</f>
        <v>0</v>
      </c>
      <c r="Q75" s="235"/>
      <c r="R75" s="10"/>
      <c r="S75" s="10"/>
      <c r="T75" s="11"/>
      <c r="U75" s="11"/>
      <c r="V75" s="10"/>
      <c r="W75" s="10"/>
      <c r="X75" s="10"/>
      <c r="Y75" s="10"/>
      <c r="Z75" s="10"/>
      <c r="AA75" s="10"/>
    </row>
    <row r="76" spans="1:27" ht="24" hidden="1" customHeight="1">
      <c r="A76" s="234">
        <v>67</v>
      </c>
      <c r="B76" s="3"/>
      <c r="C76" s="2"/>
      <c r="D76" s="5"/>
      <c r="E76" s="5"/>
      <c r="F76" s="6"/>
      <c r="G76" s="123"/>
      <c r="H76" s="123"/>
      <c r="I76" s="122"/>
      <c r="J76" s="231"/>
      <c r="K76" s="232">
        <f t="shared" ref="K76:K109" si="7">G76+H76+I76+J76</f>
        <v>0</v>
      </c>
      <c r="L76" s="162"/>
      <c r="M76" s="7"/>
      <c r="N76" s="127"/>
      <c r="O76" s="129">
        <f t="shared" si="5"/>
        <v>0</v>
      </c>
      <c r="P76" s="233">
        <f t="shared" si="6"/>
        <v>0</v>
      </c>
      <c r="Q76" s="235"/>
      <c r="R76" s="10"/>
      <c r="S76" s="10"/>
      <c r="T76" s="11"/>
      <c r="U76" s="11"/>
      <c r="V76" s="10"/>
      <c r="W76" s="10"/>
      <c r="X76" s="10"/>
      <c r="Y76" s="10"/>
      <c r="Z76" s="10"/>
      <c r="AA76" s="10"/>
    </row>
    <row r="77" spans="1:27" ht="24" hidden="1" customHeight="1">
      <c r="A77" s="234">
        <v>68</v>
      </c>
      <c r="B77" s="3"/>
      <c r="C77" s="2"/>
      <c r="D77" s="5"/>
      <c r="E77" s="5"/>
      <c r="F77" s="6"/>
      <c r="G77" s="123"/>
      <c r="H77" s="123"/>
      <c r="I77" s="122"/>
      <c r="J77" s="231"/>
      <c r="K77" s="232">
        <f t="shared" si="7"/>
        <v>0</v>
      </c>
      <c r="L77" s="162"/>
      <c r="M77" s="7"/>
      <c r="N77" s="127"/>
      <c r="O77" s="129">
        <f t="shared" si="5"/>
        <v>0</v>
      </c>
      <c r="P77" s="233">
        <f t="shared" si="6"/>
        <v>0</v>
      </c>
      <c r="Q77" s="235"/>
      <c r="R77" s="10"/>
      <c r="S77" s="10"/>
      <c r="T77" s="11"/>
      <c r="U77" s="11"/>
      <c r="V77" s="10"/>
      <c r="W77" s="10"/>
      <c r="X77" s="10"/>
      <c r="Y77" s="10"/>
      <c r="Z77" s="10"/>
      <c r="AA77" s="10"/>
    </row>
    <row r="78" spans="1:27" ht="24" hidden="1" customHeight="1">
      <c r="A78" s="234">
        <v>69</v>
      </c>
      <c r="B78" s="3"/>
      <c r="C78" s="2"/>
      <c r="D78" s="5"/>
      <c r="E78" s="5"/>
      <c r="F78" s="6"/>
      <c r="G78" s="123"/>
      <c r="H78" s="123"/>
      <c r="I78" s="122"/>
      <c r="J78" s="231"/>
      <c r="K78" s="232">
        <f t="shared" si="7"/>
        <v>0</v>
      </c>
      <c r="L78" s="162"/>
      <c r="M78" s="7"/>
      <c r="N78" s="127"/>
      <c r="O78" s="129">
        <f t="shared" si="5"/>
        <v>0</v>
      </c>
      <c r="P78" s="233">
        <f t="shared" si="6"/>
        <v>0</v>
      </c>
      <c r="Q78" s="235"/>
      <c r="R78" s="10"/>
      <c r="S78" s="10"/>
      <c r="T78" s="11"/>
      <c r="U78" s="11"/>
      <c r="V78" s="10"/>
      <c r="W78" s="10"/>
      <c r="X78" s="10"/>
      <c r="Y78" s="10"/>
      <c r="Z78" s="10"/>
      <c r="AA78" s="10"/>
    </row>
    <row r="79" spans="1:27" ht="24" hidden="1" customHeight="1">
      <c r="A79" s="234">
        <v>70</v>
      </c>
      <c r="B79" s="3"/>
      <c r="C79" s="2"/>
      <c r="D79" s="5"/>
      <c r="E79" s="5"/>
      <c r="F79" s="6"/>
      <c r="G79" s="123"/>
      <c r="H79" s="123"/>
      <c r="I79" s="122"/>
      <c r="J79" s="231"/>
      <c r="K79" s="232">
        <f t="shared" si="7"/>
        <v>0</v>
      </c>
      <c r="L79" s="162"/>
      <c r="M79" s="7"/>
      <c r="N79" s="127"/>
      <c r="O79" s="129">
        <f t="shared" si="5"/>
        <v>0</v>
      </c>
      <c r="P79" s="233">
        <f t="shared" si="6"/>
        <v>0</v>
      </c>
      <c r="Q79" s="235"/>
      <c r="R79" s="10"/>
      <c r="S79" s="10"/>
      <c r="T79" s="11"/>
      <c r="U79" s="11"/>
      <c r="V79" s="10"/>
      <c r="W79" s="10"/>
      <c r="X79" s="10"/>
      <c r="Y79" s="10"/>
      <c r="Z79" s="10"/>
      <c r="AA79" s="10"/>
    </row>
    <row r="80" spans="1:27" ht="24" hidden="1" customHeight="1">
      <c r="A80" s="234">
        <v>71</v>
      </c>
      <c r="B80" s="3"/>
      <c r="C80" s="2"/>
      <c r="D80" s="5"/>
      <c r="E80" s="5"/>
      <c r="F80" s="6"/>
      <c r="G80" s="123"/>
      <c r="H80" s="123"/>
      <c r="I80" s="122"/>
      <c r="J80" s="231"/>
      <c r="K80" s="232">
        <f t="shared" si="7"/>
        <v>0</v>
      </c>
      <c r="L80" s="162"/>
      <c r="M80" s="7"/>
      <c r="N80" s="127"/>
      <c r="O80" s="129">
        <f t="shared" si="5"/>
        <v>0</v>
      </c>
      <c r="P80" s="233">
        <f t="shared" si="6"/>
        <v>0</v>
      </c>
      <c r="Q80" s="235"/>
      <c r="R80" s="10"/>
      <c r="S80" s="10"/>
      <c r="T80" s="11"/>
      <c r="U80" s="11"/>
      <c r="V80" s="10"/>
      <c r="W80" s="10"/>
      <c r="X80" s="10"/>
      <c r="Y80" s="10"/>
      <c r="Z80" s="10"/>
      <c r="AA80" s="10"/>
    </row>
    <row r="81" spans="1:27" ht="24" hidden="1" customHeight="1">
      <c r="A81" s="234">
        <v>72</v>
      </c>
      <c r="B81" s="3"/>
      <c r="C81" s="2"/>
      <c r="D81" s="5"/>
      <c r="E81" s="5"/>
      <c r="F81" s="6"/>
      <c r="G81" s="123"/>
      <c r="H81" s="123"/>
      <c r="I81" s="122"/>
      <c r="J81" s="231"/>
      <c r="K81" s="232">
        <f t="shared" si="7"/>
        <v>0</v>
      </c>
      <c r="L81" s="162"/>
      <c r="M81" s="7"/>
      <c r="N81" s="127"/>
      <c r="O81" s="129">
        <f t="shared" si="5"/>
        <v>0</v>
      </c>
      <c r="P81" s="233">
        <f t="shared" si="6"/>
        <v>0</v>
      </c>
      <c r="Q81" s="235"/>
      <c r="R81" s="10"/>
      <c r="S81" s="10"/>
      <c r="T81" s="11"/>
      <c r="U81" s="11"/>
      <c r="V81" s="10"/>
      <c r="W81" s="10"/>
      <c r="X81" s="10"/>
      <c r="Y81" s="10"/>
      <c r="Z81" s="10"/>
      <c r="AA81" s="10"/>
    </row>
    <row r="82" spans="1:27" ht="24" hidden="1" customHeight="1">
      <c r="A82" s="234">
        <v>73</v>
      </c>
      <c r="B82" s="3"/>
      <c r="C82" s="2"/>
      <c r="D82" s="5"/>
      <c r="E82" s="5"/>
      <c r="F82" s="6"/>
      <c r="G82" s="123"/>
      <c r="H82" s="123"/>
      <c r="I82" s="122"/>
      <c r="J82" s="231"/>
      <c r="K82" s="232">
        <f t="shared" si="7"/>
        <v>0</v>
      </c>
      <c r="L82" s="162"/>
      <c r="M82" s="7"/>
      <c r="N82" s="127"/>
      <c r="O82" s="129">
        <f t="shared" si="5"/>
        <v>0</v>
      </c>
      <c r="P82" s="233">
        <f t="shared" si="6"/>
        <v>0</v>
      </c>
      <c r="Q82" s="235"/>
      <c r="R82" s="10"/>
      <c r="S82" s="10"/>
      <c r="T82" s="11"/>
      <c r="U82" s="11"/>
      <c r="V82" s="10"/>
      <c r="W82" s="10"/>
      <c r="X82" s="10"/>
      <c r="Y82" s="10"/>
      <c r="Z82" s="10"/>
      <c r="AA82" s="10"/>
    </row>
    <row r="83" spans="1:27" ht="24" hidden="1" customHeight="1">
      <c r="A83" s="234">
        <v>74</v>
      </c>
      <c r="B83" s="3"/>
      <c r="C83" s="2"/>
      <c r="D83" s="5"/>
      <c r="E83" s="5"/>
      <c r="F83" s="6"/>
      <c r="G83" s="123"/>
      <c r="H83" s="123"/>
      <c r="I83" s="122"/>
      <c r="J83" s="231"/>
      <c r="K83" s="232">
        <f t="shared" si="7"/>
        <v>0</v>
      </c>
      <c r="L83" s="162"/>
      <c r="M83" s="7"/>
      <c r="N83" s="127"/>
      <c r="O83" s="129">
        <f t="shared" si="5"/>
        <v>0</v>
      </c>
      <c r="P83" s="233">
        <f t="shared" si="6"/>
        <v>0</v>
      </c>
      <c r="Q83" s="235"/>
      <c r="R83" s="10"/>
      <c r="S83" s="10"/>
      <c r="T83" s="11"/>
      <c r="U83" s="11"/>
      <c r="V83" s="10"/>
      <c r="W83" s="10"/>
      <c r="X83" s="10"/>
      <c r="Y83" s="10"/>
      <c r="Z83" s="10"/>
      <c r="AA83" s="10"/>
    </row>
    <row r="84" spans="1:27" ht="24" hidden="1" customHeight="1">
      <c r="A84" s="234">
        <v>75</v>
      </c>
      <c r="B84" s="3"/>
      <c r="C84" s="2"/>
      <c r="D84" s="5"/>
      <c r="E84" s="5"/>
      <c r="F84" s="6"/>
      <c r="G84" s="123"/>
      <c r="H84" s="123"/>
      <c r="I84" s="122"/>
      <c r="J84" s="231"/>
      <c r="K84" s="232">
        <f t="shared" si="7"/>
        <v>0</v>
      </c>
      <c r="L84" s="162"/>
      <c r="M84" s="7"/>
      <c r="N84" s="127"/>
      <c r="O84" s="129">
        <f t="shared" si="5"/>
        <v>0</v>
      </c>
      <c r="P84" s="233">
        <f t="shared" si="6"/>
        <v>0</v>
      </c>
      <c r="Q84" s="235"/>
      <c r="R84" s="10"/>
      <c r="S84" s="10"/>
      <c r="T84" s="11"/>
      <c r="U84" s="11"/>
      <c r="V84" s="10"/>
      <c r="W84" s="10"/>
      <c r="X84" s="10"/>
      <c r="Y84" s="10"/>
      <c r="Z84" s="10"/>
      <c r="AA84" s="10"/>
    </row>
    <row r="85" spans="1:27" ht="24" hidden="1" customHeight="1">
      <c r="A85" s="234">
        <v>76</v>
      </c>
      <c r="B85" s="3"/>
      <c r="C85" s="2"/>
      <c r="D85" s="5"/>
      <c r="E85" s="5"/>
      <c r="F85" s="6"/>
      <c r="G85" s="123"/>
      <c r="H85" s="123"/>
      <c r="I85" s="122"/>
      <c r="J85" s="231"/>
      <c r="K85" s="232">
        <f t="shared" si="7"/>
        <v>0</v>
      </c>
      <c r="L85" s="162"/>
      <c r="M85" s="7"/>
      <c r="N85" s="127"/>
      <c r="O85" s="129">
        <f t="shared" si="5"/>
        <v>0</v>
      </c>
      <c r="P85" s="233">
        <f t="shared" si="6"/>
        <v>0</v>
      </c>
      <c r="Q85" s="235"/>
      <c r="R85" s="10"/>
      <c r="S85" s="10"/>
      <c r="T85" s="11"/>
      <c r="U85" s="11"/>
      <c r="V85" s="10"/>
      <c r="W85" s="10"/>
      <c r="X85" s="10"/>
      <c r="Y85" s="10"/>
      <c r="Z85" s="10"/>
      <c r="AA85" s="10"/>
    </row>
    <row r="86" spans="1:27" ht="24" hidden="1" customHeight="1">
      <c r="A86" s="234">
        <v>77</v>
      </c>
      <c r="B86" s="3"/>
      <c r="C86" s="2"/>
      <c r="D86" s="5"/>
      <c r="E86" s="5"/>
      <c r="F86" s="6"/>
      <c r="G86" s="123"/>
      <c r="H86" s="123"/>
      <c r="I86" s="122"/>
      <c r="J86" s="231"/>
      <c r="K86" s="232">
        <f t="shared" si="7"/>
        <v>0</v>
      </c>
      <c r="L86" s="162"/>
      <c r="M86" s="7"/>
      <c r="N86" s="127"/>
      <c r="O86" s="129">
        <f t="shared" si="5"/>
        <v>0</v>
      </c>
      <c r="P86" s="233">
        <f t="shared" si="6"/>
        <v>0</v>
      </c>
      <c r="Q86" s="235"/>
      <c r="R86" s="10"/>
      <c r="S86" s="10"/>
      <c r="T86" s="11"/>
      <c r="U86" s="11"/>
      <c r="V86" s="10"/>
      <c r="W86" s="10"/>
      <c r="X86" s="10"/>
      <c r="Y86" s="10"/>
      <c r="Z86" s="10"/>
      <c r="AA86" s="10"/>
    </row>
    <row r="87" spans="1:27" ht="24" hidden="1" customHeight="1">
      <c r="A87" s="234">
        <v>78</v>
      </c>
      <c r="B87" s="3"/>
      <c r="C87" s="2"/>
      <c r="D87" s="5"/>
      <c r="E87" s="5"/>
      <c r="F87" s="6"/>
      <c r="G87" s="123"/>
      <c r="H87" s="123"/>
      <c r="I87" s="122"/>
      <c r="J87" s="231"/>
      <c r="K87" s="232">
        <f t="shared" si="7"/>
        <v>0</v>
      </c>
      <c r="L87" s="162"/>
      <c r="M87" s="7"/>
      <c r="N87" s="127"/>
      <c r="O87" s="129">
        <f t="shared" si="5"/>
        <v>0</v>
      </c>
      <c r="P87" s="233">
        <f t="shared" si="6"/>
        <v>0</v>
      </c>
      <c r="Q87" s="235"/>
      <c r="R87" s="10"/>
      <c r="S87" s="10"/>
      <c r="T87" s="11"/>
      <c r="U87" s="11"/>
      <c r="V87" s="10"/>
      <c r="W87" s="10"/>
      <c r="X87" s="10"/>
      <c r="Y87" s="10"/>
      <c r="Z87" s="10"/>
      <c r="AA87" s="10"/>
    </row>
    <row r="88" spans="1:27" ht="24" hidden="1" customHeight="1">
      <c r="A88" s="234">
        <v>79</v>
      </c>
      <c r="B88" s="3"/>
      <c r="C88" s="2"/>
      <c r="D88" s="5"/>
      <c r="E88" s="5"/>
      <c r="F88" s="6"/>
      <c r="G88" s="123"/>
      <c r="H88" s="123"/>
      <c r="I88" s="122"/>
      <c r="J88" s="231"/>
      <c r="K88" s="232">
        <f t="shared" si="7"/>
        <v>0</v>
      </c>
      <c r="L88" s="162"/>
      <c r="M88" s="7"/>
      <c r="N88" s="127"/>
      <c r="O88" s="129">
        <f t="shared" si="5"/>
        <v>0</v>
      </c>
      <c r="P88" s="233">
        <f t="shared" si="6"/>
        <v>0</v>
      </c>
      <c r="Q88" s="235"/>
      <c r="R88" s="10"/>
      <c r="S88" s="10"/>
      <c r="T88" s="11"/>
      <c r="U88" s="11"/>
      <c r="V88" s="10"/>
      <c r="W88" s="10"/>
      <c r="X88" s="10"/>
      <c r="Y88" s="10"/>
      <c r="Z88" s="10"/>
      <c r="AA88" s="10"/>
    </row>
    <row r="89" spans="1:27" ht="24" hidden="1" customHeight="1">
      <c r="A89" s="234">
        <v>80</v>
      </c>
      <c r="B89" s="3"/>
      <c r="C89" s="2"/>
      <c r="D89" s="5"/>
      <c r="E89" s="5"/>
      <c r="F89" s="6"/>
      <c r="G89" s="123"/>
      <c r="H89" s="123"/>
      <c r="I89" s="122"/>
      <c r="J89" s="231"/>
      <c r="K89" s="232">
        <f t="shared" si="7"/>
        <v>0</v>
      </c>
      <c r="L89" s="162"/>
      <c r="M89" s="7"/>
      <c r="N89" s="127"/>
      <c r="O89" s="129">
        <f t="shared" si="5"/>
        <v>0</v>
      </c>
      <c r="P89" s="233">
        <f t="shared" si="6"/>
        <v>0</v>
      </c>
      <c r="Q89" s="235"/>
      <c r="R89" s="10"/>
      <c r="S89" s="10"/>
      <c r="T89" s="11"/>
      <c r="U89" s="11"/>
      <c r="V89" s="10"/>
      <c r="W89" s="10"/>
      <c r="X89" s="10"/>
      <c r="Y89" s="10"/>
      <c r="Z89" s="10"/>
      <c r="AA89" s="10"/>
    </row>
    <row r="90" spans="1:27" ht="24" hidden="1" customHeight="1">
      <c r="A90" s="234">
        <v>81</v>
      </c>
      <c r="B90" s="3"/>
      <c r="C90" s="2"/>
      <c r="D90" s="5"/>
      <c r="E90" s="5"/>
      <c r="F90" s="6"/>
      <c r="G90" s="123"/>
      <c r="H90" s="123"/>
      <c r="I90" s="122"/>
      <c r="J90" s="231"/>
      <c r="K90" s="232">
        <f t="shared" si="7"/>
        <v>0</v>
      </c>
      <c r="L90" s="162"/>
      <c r="M90" s="7"/>
      <c r="N90" s="127"/>
      <c r="O90" s="129">
        <f t="shared" si="5"/>
        <v>0</v>
      </c>
      <c r="P90" s="233">
        <f t="shared" si="6"/>
        <v>0</v>
      </c>
      <c r="Q90" s="235"/>
      <c r="R90" s="10"/>
      <c r="S90" s="10"/>
      <c r="T90" s="11"/>
      <c r="U90" s="11"/>
      <c r="V90" s="10"/>
      <c r="W90" s="10"/>
      <c r="X90" s="10"/>
      <c r="Y90" s="10"/>
      <c r="Z90" s="10"/>
      <c r="AA90" s="10"/>
    </row>
    <row r="91" spans="1:27" ht="24" hidden="1" customHeight="1">
      <c r="A91" s="234">
        <v>82</v>
      </c>
      <c r="B91" s="3"/>
      <c r="C91" s="2"/>
      <c r="D91" s="5"/>
      <c r="E91" s="5"/>
      <c r="F91" s="6"/>
      <c r="G91" s="123"/>
      <c r="H91" s="123"/>
      <c r="I91" s="122"/>
      <c r="J91" s="231"/>
      <c r="K91" s="232">
        <f t="shared" si="7"/>
        <v>0</v>
      </c>
      <c r="L91" s="162"/>
      <c r="M91" s="7"/>
      <c r="N91" s="127"/>
      <c r="O91" s="129">
        <f t="shared" si="5"/>
        <v>0</v>
      </c>
      <c r="P91" s="233">
        <f t="shared" si="6"/>
        <v>0</v>
      </c>
      <c r="Q91" s="235"/>
      <c r="R91" s="10"/>
      <c r="S91" s="10"/>
      <c r="T91" s="11"/>
      <c r="U91" s="11"/>
      <c r="V91" s="10"/>
      <c r="W91" s="10"/>
      <c r="X91" s="10"/>
      <c r="Y91" s="10"/>
      <c r="Z91" s="10"/>
      <c r="AA91" s="10"/>
    </row>
    <row r="92" spans="1:27" ht="24" hidden="1" customHeight="1">
      <c r="A92" s="234">
        <v>83</v>
      </c>
      <c r="B92" s="3"/>
      <c r="C92" s="2"/>
      <c r="D92" s="5"/>
      <c r="E92" s="5"/>
      <c r="F92" s="6"/>
      <c r="G92" s="123"/>
      <c r="H92" s="123"/>
      <c r="I92" s="122"/>
      <c r="J92" s="231"/>
      <c r="K92" s="232">
        <f t="shared" si="7"/>
        <v>0</v>
      </c>
      <c r="L92" s="162"/>
      <c r="M92" s="7"/>
      <c r="N92" s="127"/>
      <c r="O92" s="129">
        <f t="shared" si="5"/>
        <v>0</v>
      </c>
      <c r="P92" s="233">
        <f t="shared" si="6"/>
        <v>0</v>
      </c>
      <c r="Q92" s="235"/>
      <c r="R92" s="10"/>
      <c r="S92" s="10"/>
      <c r="T92" s="11"/>
      <c r="U92" s="11"/>
      <c r="V92" s="10"/>
      <c r="W92" s="10"/>
      <c r="X92" s="10"/>
      <c r="Y92" s="10"/>
      <c r="Z92" s="10"/>
      <c r="AA92" s="10"/>
    </row>
    <row r="93" spans="1:27" ht="24" hidden="1" customHeight="1">
      <c r="A93" s="234">
        <v>84</v>
      </c>
      <c r="B93" s="3"/>
      <c r="C93" s="2"/>
      <c r="D93" s="5"/>
      <c r="E93" s="5"/>
      <c r="F93" s="6"/>
      <c r="G93" s="123"/>
      <c r="H93" s="123"/>
      <c r="I93" s="122"/>
      <c r="J93" s="231"/>
      <c r="K93" s="232">
        <f t="shared" si="7"/>
        <v>0</v>
      </c>
      <c r="L93" s="162"/>
      <c r="M93" s="7"/>
      <c r="N93" s="127"/>
      <c r="O93" s="129">
        <f t="shared" si="5"/>
        <v>0</v>
      </c>
      <c r="P93" s="233">
        <f t="shared" si="6"/>
        <v>0</v>
      </c>
      <c r="Q93" s="235"/>
      <c r="R93" s="10"/>
      <c r="S93" s="10"/>
      <c r="T93" s="11"/>
      <c r="U93" s="11"/>
      <c r="V93" s="10"/>
      <c r="W93" s="10"/>
      <c r="X93" s="10"/>
      <c r="Y93" s="10"/>
      <c r="Z93" s="10"/>
      <c r="AA93" s="10"/>
    </row>
    <row r="94" spans="1:27" ht="24" hidden="1" customHeight="1">
      <c r="A94" s="234">
        <v>85</v>
      </c>
      <c r="B94" s="3"/>
      <c r="C94" s="2"/>
      <c r="D94" s="5"/>
      <c r="E94" s="5"/>
      <c r="F94" s="6"/>
      <c r="G94" s="123"/>
      <c r="H94" s="123"/>
      <c r="I94" s="122"/>
      <c r="J94" s="231"/>
      <c r="K94" s="232">
        <f t="shared" si="7"/>
        <v>0</v>
      </c>
      <c r="L94" s="162"/>
      <c r="M94" s="7"/>
      <c r="N94" s="127"/>
      <c r="O94" s="129">
        <f t="shared" si="5"/>
        <v>0</v>
      </c>
      <c r="P94" s="233">
        <f t="shared" si="6"/>
        <v>0</v>
      </c>
      <c r="Q94" s="235"/>
      <c r="R94" s="10"/>
      <c r="S94" s="10"/>
      <c r="T94" s="11"/>
      <c r="U94" s="11"/>
      <c r="V94" s="10"/>
      <c r="W94" s="10"/>
      <c r="X94" s="10"/>
      <c r="Y94" s="10"/>
      <c r="Z94" s="10"/>
      <c r="AA94" s="10"/>
    </row>
    <row r="95" spans="1:27" ht="24" hidden="1" customHeight="1">
      <c r="A95" s="234">
        <v>86</v>
      </c>
      <c r="B95" s="3"/>
      <c r="C95" s="2"/>
      <c r="D95" s="5"/>
      <c r="E95" s="5"/>
      <c r="F95" s="6"/>
      <c r="G95" s="123"/>
      <c r="H95" s="123"/>
      <c r="I95" s="122"/>
      <c r="J95" s="231"/>
      <c r="K95" s="232">
        <f t="shared" si="7"/>
        <v>0</v>
      </c>
      <c r="L95" s="162"/>
      <c r="M95" s="7"/>
      <c r="N95" s="127"/>
      <c r="O95" s="129">
        <f t="shared" si="5"/>
        <v>0</v>
      </c>
      <c r="P95" s="233">
        <f t="shared" si="6"/>
        <v>0</v>
      </c>
      <c r="Q95" s="235"/>
      <c r="R95" s="10"/>
      <c r="S95" s="10"/>
      <c r="T95" s="11"/>
      <c r="U95" s="11"/>
      <c r="V95" s="10"/>
      <c r="W95" s="10"/>
      <c r="X95" s="10"/>
      <c r="Y95" s="10"/>
      <c r="Z95" s="10"/>
      <c r="AA95" s="10"/>
    </row>
    <row r="96" spans="1:27" ht="24" hidden="1" customHeight="1">
      <c r="A96" s="234">
        <v>87</v>
      </c>
      <c r="B96" s="3"/>
      <c r="C96" s="2"/>
      <c r="D96" s="5"/>
      <c r="E96" s="5"/>
      <c r="F96" s="6"/>
      <c r="G96" s="123"/>
      <c r="H96" s="123"/>
      <c r="I96" s="122"/>
      <c r="J96" s="231"/>
      <c r="K96" s="232">
        <f t="shared" si="7"/>
        <v>0</v>
      </c>
      <c r="L96" s="162"/>
      <c r="M96" s="7"/>
      <c r="N96" s="127"/>
      <c r="O96" s="129">
        <f t="shared" si="5"/>
        <v>0</v>
      </c>
      <c r="P96" s="233">
        <f t="shared" si="6"/>
        <v>0</v>
      </c>
      <c r="Q96" s="235"/>
      <c r="R96" s="10"/>
      <c r="S96" s="10"/>
      <c r="T96" s="11"/>
      <c r="U96" s="11"/>
      <c r="V96" s="10"/>
      <c r="W96" s="10"/>
      <c r="X96" s="10"/>
      <c r="Y96" s="10"/>
      <c r="Z96" s="10"/>
      <c r="AA96" s="10"/>
    </row>
    <row r="97" spans="1:27" ht="24" hidden="1" customHeight="1">
      <c r="A97" s="234">
        <v>88</v>
      </c>
      <c r="B97" s="3"/>
      <c r="C97" s="2"/>
      <c r="D97" s="5"/>
      <c r="E97" s="5"/>
      <c r="F97" s="6"/>
      <c r="G97" s="123"/>
      <c r="H97" s="123"/>
      <c r="I97" s="122"/>
      <c r="J97" s="231"/>
      <c r="K97" s="232">
        <f t="shared" si="7"/>
        <v>0</v>
      </c>
      <c r="L97" s="162"/>
      <c r="M97" s="7"/>
      <c r="N97" s="127"/>
      <c r="O97" s="129">
        <f t="shared" si="5"/>
        <v>0</v>
      </c>
      <c r="P97" s="233">
        <f t="shared" si="6"/>
        <v>0</v>
      </c>
      <c r="Q97" s="235"/>
      <c r="R97" s="10"/>
      <c r="S97" s="10"/>
      <c r="T97" s="11"/>
      <c r="U97" s="11"/>
      <c r="V97" s="10"/>
      <c r="W97" s="10"/>
      <c r="X97" s="10"/>
      <c r="Y97" s="10"/>
      <c r="Z97" s="10"/>
      <c r="AA97" s="10"/>
    </row>
    <row r="98" spans="1:27" ht="24" hidden="1" customHeight="1">
      <c r="A98" s="234">
        <v>89</v>
      </c>
      <c r="B98" s="3"/>
      <c r="C98" s="2"/>
      <c r="D98" s="5"/>
      <c r="E98" s="5"/>
      <c r="F98" s="6"/>
      <c r="G98" s="123"/>
      <c r="H98" s="123"/>
      <c r="I98" s="122"/>
      <c r="J98" s="231"/>
      <c r="K98" s="232">
        <f t="shared" si="7"/>
        <v>0</v>
      </c>
      <c r="L98" s="162"/>
      <c r="M98" s="7"/>
      <c r="N98" s="127"/>
      <c r="O98" s="129">
        <f t="shared" si="5"/>
        <v>0</v>
      </c>
      <c r="P98" s="233">
        <f t="shared" si="6"/>
        <v>0</v>
      </c>
      <c r="Q98" s="235"/>
      <c r="R98" s="10"/>
      <c r="S98" s="10"/>
      <c r="T98" s="11"/>
      <c r="U98" s="11"/>
      <c r="V98" s="10"/>
      <c r="W98" s="10"/>
      <c r="X98" s="10"/>
      <c r="Y98" s="10"/>
      <c r="Z98" s="10"/>
      <c r="AA98" s="10"/>
    </row>
    <row r="99" spans="1:27" ht="24" hidden="1" customHeight="1">
      <c r="A99" s="234">
        <v>90</v>
      </c>
      <c r="B99" s="3"/>
      <c r="C99" s="2"/>
      <c r="D99" s="5"/>
      <c r="E99" s="5"/>
      <c r="F99" s="6"/>
      <c r="G99" s="123"/>
      <c r="H99" s="123"/>
      <c r="I99" s="122"/>
      <c r="J99" s="231"/>
      <c r="K99" s="232">
        <f t="shared" si="7"/>
        <v>0</v>
      </c>
      <c r="L99" s="162"/>
      <c r="M99" s="7"/>
      <c r="N99" s="127"/>
      <c r="O99" s="129">
        <f t="shared" si="5"/>
        <v>0</v>
      </c>
      <c r="P99" s="233">
        <f t="shared" si="6"/>
        <v>0</v>
      </c>
      <c r="Q99" s="235"/>
      <c r="R99" s="10"/>
      <c r="S99" s="10"/>
      <c r="T99" s="11"/>
      <c r="U99" s="11"/>
      <c r="V99" s="10"/>
      <c r="W99" s="10"/>
      <c r="X99" s="10"/>
      <c r="Y99" s="10"/>
      <c r="Z99" s="10"/>
      <c r="AA99" s="10"/>
    </row>
    <row r="100" spans="1:27" ht="24" hidden="1" customHeight="1">
      <c r="A100" s="234">
        <v>91</v>
      </c>
      <c r="B100" s="3"/>
      <c r="C100" s="2"/>
      <c r="D100" s="5"/>
      <c r="E100" s="5"/>
      <c r="F100" s="6"/>
      <c r="G100" s="123"/>
      <c r="H100" s="123"/>
      <c r="I100" s="122"/>
      <c r="J100" s="231"/>
      <c r="K100" s="232">
        <f t="shared" si="7"/>
        <v>0</v>
      </c>
      <c r="L100" s="162"/>
      <c r="M100" s="7"/>
      <c r="N100" s="127"/>
      <c r="O100" s="129">
        <f t="shared" si="5"/>
        <v>0</v>
      </c>
      <c r="P100" s="233">
        <f t="shared" si="6"/>
        <v>0</v>
      </c>
      <c r="Q100" s="235"/>
      <c r="R100" s="10"/>
      <c r="S100" s="10"/>
      <c r="T100" s="11"/>
      <c r="U100" s="11"/>
      <c r="V100" s="10"/>
      <c r="W100" s="10"/>
      <c r="X100" s="10"/>
      <c r="Y100" s="10"/>
      <c r="Z100" s="10"/>
      <c r="AA100" s="10"/>
    </row>
    <row r="101" spans="1:27" ht="24" hidden="1" customHeight="1">
      <c r="A101" s="234">
        <v>92</v>
      </c>
      <c r="B101" s="3"/>
      <c r="C101" s="2"/>
      <c r="D101" s="5"/>
      <c r="E101" s="5"/>
      <c r="F101" s="6"/>
      <c r="G101" s="123"/>
      <c r="H101" s="123"/>
      <c r="I101" s="122"/>
      <c r="J101" s="231"/>
      <c r="K101" s="232">
        <f t="shared" si="7"/>
        <v>0</v>
      </c>
      <c r="L101" s="162"/>
      <c r="M101" s="7"/>
      <c r="N101" s="127"/>
      <c r="O101" s="129">
        <f>M101*N101</f>
        <v>0</v>
      </c>
      <c r="P101" s="233">
        <f>K101+L101+O101</f>
        <v>0</v>
      </c>
      <c r="Q101" s="235"/>
      <c r="R101" s="10"/>
      <c r="S101" s="10"/>
      <c r="T101" s="11"/>
      <c r="U101" s="11"/>
      <c r="V101" s="10"/>
      <c r="W101" s="10"/>
      <c r="X101" s="10"/>
      <c r="Y101" s="10"/>
      <c r="Z101" s="10"/>
      <c r="AA101" s="10"/>
    </row>
    <row r="102" spans="1:27" ht="24" hidden="1" customHeight="1">
      <c r="A102" s="234">
        <v>93</v>
      </c>
      <c r="B102" s="3"/>
      <c r="C102" s="2"/>
      <c r="D102" s="5"/>
      <c r="E102" s="5"/>
      <c r="F102" s="6"/>
      <c r="G102" s="123"/>
      <c r="H102" s="123"/>
      <c r="I102" s="122"/>
      <c r="J102" s="231"/>
      <c r="K102" s="232">
        <f t="shared" si="7"/>
        <v>0</v>
      </c>
      <c r="L102" s="162"/>
      <c r="M102" s="7"/>
      <c r="N102" s="127"/>
      <c r="O102" s="129">
        <f t="shared" si="5"/>
        <v>0</v>
      </c>
      <c r="P102" s="233">
        <f t="shared" si="6"/>
        <v>0</v>
      </c>
      <c r="Q102" s="235"/>
      <c r="R102" s="10"/>
      <c r="S102" s="10"/>
      <c r="T102" s="11"/>
      <c r="U102" s="11"/>
      <c r="V102" s="10"/>
      <c r="W102" s="10"/>
      <c r="X102" s="10"/>
      <c r="Y102" s="10"/>
      <c r="Z102" s="10"/>
      <c r="AA102" s="10"/>
    </row>
    <row r="103" spans="1:27" ht="24" hidden="1" customHeight="1">
      <c r="A103" s="234">
        <v>94</v>
      </c>
      <c r="B103" s="3"/>
      <c r="C103" s="2"/>
      <c r="D103" s="5"/>
      <c r="E103" s="5"/>
      <c r="F103" s="6"/>
      <c r="G103" s="123"/>
      <c r="H103" s="123"/>
      <c r="I103" s="122"/>
      <c r="J103" s="231"/>
      <c r="K103" s="232">
        <f t="shared" si="7"/>
        <v>0</v>
      </c>
      <c r="L103" s="162"/>
      <c r="M103" s="7"/>
      <c r="N103" s="127"/>
      <c r="O103" s="129">
        <f t="shared" si="5"/>
        <v>0</v>
      </c>
      <c r="P103" s="233">
        <f t="shared" si="6"/>
        <v>0</v>
      </c>
      <c r="Q103" s="235"/>
      <c r="R103" s="10"/>
      <c r="S103" s="10"/>
      <c r="T103" s="11"/>
      <c r="U103" s="11"/>
      <c r="V103" s="10"/>
      <c r="W103" s="10"/>
      <c r="X103" s="10"/>
      <c r="Y103" s="10"/>
      <c r="Z103" s="10"/>
      <c r="AA103" s="10"/>
    </row>
    <row r="104" spans="1:27" ht="24" hidden="1" customHeight="1">
      <c r="A104" s="234">
        <v>95</v>
      </c>
      <c r="B104" s="3"/>
      <c r="C104" s="2"/>
      <c r="D104" s="5"/>
      <c r="E104" s="5"/>
      <c r="F104" s="6"/>
      <c r="G104" s="123"/>
      <c r="H104" s="123"/>
      <c r="I104" s="122"/>
      <c r="J104" s="231"/>
      <c r="K104" s="232">
        <f t="shared" si="7"/>
        <v>0</v>
      </c>
      <c r="L104" s="162"/>
      <c r="M104" s="7"/>
      <c r="N104" s="127"/>
      <c r="O104" s="129">
        <f t="shared" si="5"/>
        <v>0</v>
      </c>
      <c r="P104" s="233">
        <f t="shared" si="6"/>
        <v>0</v>
      </c>
      <c r="Q104" s="235"/>
      <c r="R104" s="10"/>
      <c r="S104" s="10"/>
      <c r="T104" s="11"/>
      <c r="U104" s="11"/>
      <c r="V104" s="10"/>
      <c r="W104" s="10"/>
      <c r="X104" s="10"/>
      <c r="Y104" s="10"/>
      <c r="Z104" s="10"/>
      <c r="AA104" s="10"/>
    </row>
    <row r="105" spans="1:27" ht="24" hidden="1" customHeight="1">
      <c r="A105" s="234">
        <v>96</v>
      </c>
      <c r="B105" s="3"/>
      <c r="C105" s="2"/>
      <c r="D105" s="5"/>
      <c r="E105" s="5"/>
      <c r="F105" s="6"/>
      <c r="G105" s="123"/>
      <c r="H105" s="123"/>
      <c r="I105" s="122"/>
      <c r="J105" s="231"/>
      <c r="K105" s="232">
        <f t="shared" si="7"/>
        <v>0</v>
      </c>
      <c r="L105" s="162"/>
      <c r="M105" s="7"/>
      <c r="N105" s="127"/>
      <c r="O105" s="129">
        <f t="shared" si="5"/>
        <v>0</v>
      </c>
      <c r="P105" s="233">
        <f t="shared" si="6"/>
        <v>0</v>
      </c>
      <c r="Q105" s="235"/>
      <c r="R105" s="10"/>
      <c r="S105" s="10"/>
      <c r="T105" s="11"/>
      <c r="U105" s="11"/>
      <c r="V105" s="10"/>
      <c r="W105" s="10"/>
      <c r="X105" s="10"/>
      <c r="Y105" s="10"/>
      <c r="Z105" s="10"/>
      <c r="AA105" s="10"/>
    </row>
    <row r="106" spans="1:27" ht="24" hidden="1" customHeight="1">
      <c r="A106" s="234">
        <v>97</v>
      </c>
      <c r="B106" s="3"/>
      <c r="C106" s="2"/>
      <c r="D106" s="5"/>
      <c r="E106" s="5"/>
      <c r="F106" s="6"/>
      <c r="G106" s="123"/>
      <c r="H106" s="123"/>
      <c r="I106" s="122"/>
      <c r="J106" s="231"/>
      <c r="K106" s="232">
        <f t="shared" si="7"/>
        <v>0</v>
      </c>
      <c r="L106" s="162"/>
      <c r="M106" s="7"/>
      <c r="N106" s="127"/>
      <c r="O106" s="129">
        <f>M106*N106</f>
        <v>0</v>
      </c>
      <c r="P106" s="233">
        <f t="shared" si="6"/>
        <v>0</v>
      </c>
      <c r="Q106" s="235"/>
      <c r="R106" s="10"/>
      <c r="S106" s="10"/>
      <c r="T106" s="11"/>
      <c r="U106" s="11"/>
      <c r="V106" s="10"/>
      <c r="W106" s="10"/>
      <c r="X106" s="10"/>
      <c r="Y106" s="10"/>
      <c r="Z106" s="10"/>
      <c r="AA106" s="10"/>
    </row>
    <row r="107" spans="1:27" ht="24" hidden="1" customHeight="1">
      <c r="A107" s="234">
        <v>98</v>
      </c>
      <c r="B107" s="3"/>
      <c r="C107" s="2"/>
      <c r="D107" s="5"/>
      <c r="E107" s="5"/>
      <c r="F107" s="6"/>
      <c r="G107" s="123"/>
      <c r="H107" s="123"/>
      <c r="I107" s="122"/>
      <c r="J107" s="231"/>
      <c r="K107" s="232">
        <f t="shared" si="7"/>
        <v>0</v>
      </c>
      <c r="L107" s="162"/>
      <c r="M107" s="7"/>
      <c r="N107" s="127"/>
      <c r="O107" s="129">
        <f>M107*N107</f>
        <v>0</v>
      </c>
      <c r="P107" s="233">
        <f t="shared" si="6"/>
        <v>0</v>
      </c>
      <c r="Q107" s="235"/>
      <c r="R107" s="10"/>
      <c r="S107" s="10"/>
      <c r="T107" s="11"/>
      <c r="U107" s="11"/>
      <c r="V107" s="10"/>
      <c r="W107" s="10"/>
      <c r="X107" s="10"/>
      <c r="Y107" s="10"/>
      <c r="Z107" s="10"/>
      <c r="AA107" s="10"/>
    </row>
    <row r="108" spans="1:27" ht="24" hidden="1" customHeight="1">
      <c r="A108" s="234">
        <v>99</v>
      </c>
      <c r="B108" s="3"/>
      <c r="C108" s="2"/>
      <c r="D108" s="5"/>
      <c r="E108" s="5"/>
      <c r="F108" s="6"/>
      <c r="G108" s="123"/>
      <c r="H108" s="123"/>
      <c r="I108" s="122"/>
      <c r="J108" s="231"/>
      <c r="K108" s="232">
        <f t="shared" si="7"/>
        <v>0</v>
      </c>
      <c r="L108" s="162"/>
      <c r="M108" s="7"/>
      <c r="N108" s="127"/>
      <c r="O108" s="129">
        <f>M108*N108</f>
        <v>0</v>
      </c>
      <c r="P108" s="233">
        <f t="shared" si="6"/>
        <v>0</v>
      </c>
      <c r="Q108" s="235"/>
      <c r="R108" s="10"/>
      <c r="S108" s="10"/>
      <c r="T108" s="11"/>
      <c r="U108" s="11"/>
      <c r="V108" s="10"/>
      <c r="W108" s="10"/>
      <c r="X108" s="10"/>
      <c r="Y108" s="10"/>
      <c r="Z108" s="10"/>
      <c r="AA108" s="10"/>
    </row>
    <row r="109" spans="1:27" ht="24" hidden="1" customHeight="1">
      <c r="A109" s="234">
        <v>100</v>
      </c>
      <c r="B109" s="3"/>
      <c r="C109" s="2"/>
      <c r="D109" s="5"/>
      <c r="E109" s="5"/>
      <c r="F109" s="6"/>
      <c r="G109" s="124"/>
      <c r="H109" s="124"/>
      <c r="I109" s="238"/>
      <c r="J109" s="239"/>
      <c r="K109" s="232">
        <f t="shared" si="7"/>
        <v>0</v>
      </c>
      <c r="L109" s="162"/>
      <c r="M109" s="7"/>
      <c r="N109" s="127"/>
      <c r="O109" s="130">
        <f>M109*N109</f>
        <v>0</v>
      </c>
      <c r="P109" s="233">
        <f t="shared" si="6"/>
        <v>0</v>
      </c>
      <c r="Q109" s="235"/>
      <c r="R109" s="10"/>
      <c r="S109" s="10"/>
      <c r="T109" s="11"/>
      <c r="U109" s="11"/>
      <c r="V109" s="10"/>
      <c r="W109" s="10"/>
      <c r="X109" s="10"/>
      <c r="Y109" s="10"/>
      <c r="Z109" s="10"/>
      <c r="AA109" s="10"/>
    </row>
    <row r="110" spans="1:27" ht="30" customHeight="1" thickBot="1">
      <c r="A110" s="240" t="s">
        <v>97</v>
      </c>
      <c r="B110" s="241"/>
      <c r="C110" s="241"/>
      <c r="D110" s="241"/>
      <c r="E110" s="241"/>
      <c r="F110" s="242"/>
      <c r="G110" s="542"/>
      <c r="H110" s="543"/>
      <c r="I110" s="543"/>
      <c r="J110" s="543"/>
      <c r="K110" s="243">
        <f>SUM(K10:K109)</f>
        <v>0</v>
      </c>
      <c r="L110" s="244">
        <f>SUM(L10:L109)</f>
        <v>545860</v>
      </c>
      <c r="M110" s="542"/>
      <c r="N110" s="544"/>
      <c r="O110" s="245">
        <f>SUM(O10:O109)</f>
        <v>712800</v>
      </c>
      <c r="P110" s="246">
        <f>SUM(P10:P109)</f>
        <v>1258660</v>
      </c>
      <c r="Q110" s="12"/>
      <c r="R110" s="13"/>
      <c r="S110" s="247"/>
      <c r="T110" s="11"/>
      <c r="U110" s="11"/>
      <c r="V110" s="13"/>
      <c r="W110" s="13"/>
      <c r="X110" s="13"/>
      <c r="Y110" s="13"/>
      <c r="Z110" s="13"/>
      <c r="AA110" s="13"/>
    </row>
    <row r="111" spans="1:27" ht="12.75" customHeight="1">
      <c r="A111" s="39"/>
      <c r="B111" s="10"/>
      <c r="C111" s="10"/>
      <c r="D111" s="10"/>
      <c r="E111" s="10"/>
      <c r="F111" s="10"/>
      <c r="G111" s="10"/>
      <c r="H111" s="10"/>
      <c r="I111" s="10"/>
      <c r="J111" s="10"/>
      <c r="K111" s="10"/>
      <c r="L111" s="10"/>
      <c r="M111" s="10"/>
      <c r="N111" s="10"/>
      <c r="O111" s="10"/>
      <c r="P111" s="43"/>
      <c r="Q111" s="10"/>
      <c r="R111" s="10"/>
      <c r="S111" s="247"/>
      <c r="T111" s="11"/>
      <c r="U111" s="11"/>
      <c r="V111" s="10"/>
      <c r="W111" s="10"/>
      <c r="X111" s="10"/>
      <c r="Y111" s="10"/>
      <c r="Z111" s="10"/>
      <c r="AA111" s="10"/>
    </row>
    <row r="112" spans="1:27" ht="12.75" customHeight="1">
      <c r="A112" s="39"/>
      <c r="B112" s="10"/>
      <c r="C112" s="10"/>
      <c r="D112" s="10"/>
      <c r="E112" s="10"/>
      <c r="F112" s="10"/>
      <c r="G112" s="10"/>
      <c r="H112" s="10"/>
      <c r="I112" s="10"/>
      <c r="J112" s="10"/>
      <c r="K112" s="10"/>
      <c r="L112" s="10"/>
      <c r="M112" s="10"/>
      <c r="N112" s="10"/>
      <c r="O112" s="10"/>
      <c r="P112" s="43"/>
      <c r="Q112" s="10"/>
      <c r="R112" s="10"/>
      <c r="S112" s="10"/>
      <c r="T112" s="11"/>
      <c r="U112" s="11"/>
      <c r="V112" s="10"/>
      <c r="W112" s="10"/>
      <c r="X112" s="10"/>
      <c r="Y112" s="10"/>
      <c r="Z112" s="10"/>
      <c r="AA112" s="10"/>
    </row>
    <row r="113" spans="1:27" ht="12.75" customHeight="1">
      <c r="A113" s="39"/>
      <c r="B113" s="10"/>
      <c r="C113" s="10"/>
      <c r="D113" s="10"/>
      <c r="E113" s="545"/>
      <c r="F113" s="545"/>
      <c r="G113" s="248"/>
      <c r="H113" s="248"/>
      <c r="I113" s="248"/>
      <c r="J113" s="249"/>
      <c r="K113" s="165" t="s">
        <v>153</v>
      </c>
      <c r="L113" s="165" t="s">
        <v>154</v>
      </c>
      <c r="M113" s="547" t="s">
        <v>97</v>
      </c>
      <c r="N113" s="547"/>
      <c r="O113" s="165" t="s">
        <v>88</v>
      </c>
      <c r="P113" s="166" t="s">
        <v>197</v>
      </c>
      <c r="Q113" s="259" t="s">
        <v>175</v>
      </c>
      <c r="R113" s="10"/>
      <c r="S113" s="10"/>
      <c r="T113" s="11"/>
      <c r="U113" s="11"/>
      <c r="V113" s="10"/>
      <c r="W113" s="10"/>
      <c r="X113" s="10"/>
      <c r="Y113" s="10"/>
      <c r="Z113" s="10"/>
      <c r="AA113" s="10"/>
    </row>
    <row r="114" spans="1:27" ht="12.75" customHeight="1">
      <c r="A114" s="39"/>
      <c r="B114" s="10"/>
      <c r="C114" s="10"/>
      <c r="D114" s="10"/>
      <c r="E114" s="545"/>
      <c r="F114" s="545"/>
      <c r="G114" s="248"/>
      <c r="H114" s="248"/>
      <c r="I114" s="248"/>
      <c r="J114" s="159" t="s">
        <v>11</v>
      </c>
      <c r="K114" s="250">
        <f>SUMIF($B$10:$B$109,J114,$K$10:$K$109)</f>
        <v>0</v>
      </c>
      <c r="L114" s="250">
        <f>SUMIF($B$10:$B$109,J114,$L$10:$L$109)</f>
        <v>180300</v>
      </c>
      <c r="M114" s="546">
        <f>K114+L114</f>
        <v>180300</v>
      </c>
      <c r="N114" s="546"/>
      <c r="O114" s="250">
        <f>SUMIF($B$10:$B$109,J114,$O$10:$O$109)</f>
        <v>237600</v>
      </c>
      <c r="P114" s="250">
        <f>SUM(M114:O114)</f>
        <v>417900</v>
      </c>
      <c r="Q114" s="251">
        <v>0</v>
      </c>
      <c r="R114" s="10"/>
      <c r="S114" s="10"/>
      <c r="T114" s="11"/>
      <c r="U114" s="11"/>
      <c r="V114" s="10"/>
      <c r="W114" s="10"/>
      <c r="X114" s="10"/>
      <c r="Y114" s="10"/>
      <c r="Z114" s="10"/>
      <c r="AA114" s="10"/>
    </row>
    <row r="115" spans="1:27" ht="12.75" customHeight="1">
      <c r="A115" s="39"/>
      <c r="B115" s="10"/>
      <c r="C115" s="10"/>
      <c r="D115" s="10"/>
      <c r="E115" s="545"/>
      <c r="F115" s="545"/>
      <c r="G115" s="252"/>
      <c r="H115" s="248"/>
      <c r="I115" s="248"/>
      <c r="J115" s="159" t="s">
        <v>18</v>
      </c>
      <c r="K115" s="250">
        <f t="shared" ref="K115:K123" si="8">SUMIF($B$10:$B$109,J115,$K$10:$K$109)</f>
        <v>0</v>
      </c>
      <c r="L115" s="250">
        <f t="shared" ref="L115:L123" si="9">SUMIF($B$10:$B$109,J115,$L$10:$L$109)</f>
        <v>0</v>
      </c>
      <c r="M115" s="546">
        <f t="shared" ref="M115:M123" si="10">K115+L115</f>
        <v>0</v>
      </c>
      <c r="N115" s="546"/>
      <c r="O115" s="250">
        <f t="shared" ref="O115:O123" si="11">SUMIF($B$10:$B$109,J115,$O$10:$O$109)</f>
        <v>0</v>
      </c>
      <c r="P115" s="250">
        <f t="shared" ref="P115:P123" si="12">SUM(M115:O115)</f>
        <v>0</v>
      </c>
      <c r="Q115" s="251">
        <v>0</v>
      </c>
      <c r="R115" s="10"/>
      <c r="S115" s="10"/>
      <c r="T115" s="11"/>
      <c r="U115" s="11"/>
      <c r="V115" s="10"/>
      <c r="W115" s="10"/>
      <c r="X115" s="10"/>
      <c r="Y115" s="10"/>
      <c r="Z115" s="10"/>
      <c r="AA115" s="10"/>
    </row>
    <row r="116" spans="1:27" ht="12.75" customHeight="1">
      <c r="A116" s="39"/>
      <c r="B116" s="10"/>
      <c r="C116" s="10"/>
      <c r="D116" s="10"/>
      <c r="E116" s="545"/>
      <c r="F116" s="545"/>
      <c r="G116" s="252"/>
      <c r="H116" s="248"/>
      <c r="I116" s="248"/>
      <c r="J116" s="159" t="s">
        <v>126</v>
      </c>
      <c r="K116" s="250">
        <f t="shared" si="8"/>
        <v>0</v>
      </c>
      <c r="L116" s="250">
        <f t="shared" si="9"/>
        <v>120200</v>
      </c>
      <c r="M116" s="546">
        <f t="shared" si="10"/>
        <v>120200</v>
      </c>
      <c r="N116" s="546"/>
      <c r="O116" s="250">
        <f t="shared" si="11"/>
        <v>158400</v>
      </c>
      <c r="P116" s="250">
        <f t="shared" si="12"/>
        <v>278600</v>
      </c>
      <c r="Q116" s="251">
        <v>0</v>
      </c>
      <c r="R116" s="10"/>
      <c r="S116" s="10"/>
      <c r="T116" s="11"/>
      <c r="U116" s="11"/>
      <c r="V116" s="10"/>
      <c r="W116" s="10"/>
      <c r="X116" s="10"/>
      <c r="Y116" s="10"/>
      <c r="Z116" s="10"/>
      <c r="AA116" s="10"/>
    </row>
    <row r="117" spans="1:27" ht="12.75" customHeight="1">
      <c r="A117" s="39"/>
      <c r="B117" s="10"/>
      <c r="C117" s="10"/>
      <c r="D117" s="10"/>
      <c r="E117" s="545"/>
      <c r="F117" s="545"/>
      <c r="G117" s="248"/>
      <c r="H117" s="248"/>
      <c r="I117" s="248"/>
      <c r="J117" s="159" t="s">
        <v>120</v>
      </c>
      <c r="K117" s="250">
        <f t="shared" si="8"/>
        <v>0</v>
      </c>
      <c r="L117" s="250">
        <f t="shared" si="9"/>
        <v>245360</v>
      </c>
      <c r="M117" s="546">
        <f t="shared" si="10"/>
        <v>245360</v>
      </c>
      <c r="N117" s="546"/>
      <c r="O117" s="250">
        <f t="shared" si="11"/>
        <v>316800</v>
      </c>
      <c r="P117" s="250">
        <f t="shared" si="12"/>
        <v>562160</v>
      </c>
      <c r="Q117" s="251">
        <v>0</v>
      </c>
      <c r="R117" s="10"/>
      <c r="S117" s="10"/>
      <c r="T117" s="11"/>
      <c r="U117" s="11"/>
      <c r="V117" s="10"/>
      <c r="W117" s="10"/>
      <c r="X117" s="10"/>
      <c r="Y117" s="10"/>
      <c r="Z117" s="10"/>
      <c r="AA117" s="10"/>
    </row>
    <row r="118" spans="1:27" ht="13.5" customHeight="1">
      <c r="A118" s="39"/>
      <c r="B118" s="10"/>
      <c r="C118" s="10"/>
      <c r="D118" s="10"/>
      <c r="E118" s="545"/>
      <c r="F118" s="545"/>
      <c r="G118" s="248"/>
      <c r="H118" s="248"/>
      <c r="I118" s="248"/>
      <c r="J118" s="159" t="s">
        <v>84</v>
      </c>
      <c r="K118" s="250">
        <f t="shared" si="8"/>
        <v>0</v>
      </c>
      <c r="L118" s="250">
        <f t="shared" si="9"/>
        <v>0</v>
      </c>
      <c r="M118" s="546">
        <f t="shared" si="10"/>
        <v>0</v>
      </c>
      <c r="N118" s="546"/>
      <c r="O118" s="250">
        <f t="shared" si="11"/>
        <v>0</v>
      </c>
      <c r="P118" s="250">
        <f t="shared" si="12"/>
        <v>0</v>
      </c>
      <c r="Q118" s="251">
        <v>0</v>
      </c>
      <c r="R118" s="10"/>
      <c r="S118" s="10"/>
      <c r="T118" s="11"/>
      <c r="U118" s="11"/>
      <c r="V118" s="10"/>
      <c r="W118" s="10"/>
      <c r="X118" s="10"/>
      <c r="Y118" s="10"/>
      <c r="Z118" s="10"/>
      <c r="AA118" s="10"/>
    </row>
    <row r="119" spans="1:27" ht="13.5" customHeight="1">
      <c r="A119" s="39"/>
      <c r="B119" s="10"/>
      <c r="C119" s="10"/>
      <c r="D119" s="10"/>
      <c r="E119" s="545"/>
      <c r="F119" s="545"/>
      <c r="G119" s="248"/>
      <c r="H119" s="248"/>
      <c r="I119" s="248"/>
      <c r="J119" s="159" t="s">
        <v>22</v>
      </c>
      <c r="K119" s="250">
        <f t="shared" si="8"/>
        <v>0</v>
      </c>
      <c r="L119" s="250">
        <f t="shared" si="9"/>
        <v>0</v>
      </c>
      <c r="M119" s="546">
        <f t="shared" si="10"/>
        <v>0</v>
      </c>
      <c r="N119" s="546"/>
      <c r="O119" s="250">
        <f t="shared" si="11"/>
        <v>0</v>
      </c>
      <c r="P119" s="250">
        <f t="shared" si="12"/>
        <v>0</v>
      </c>
      <c r="Q119" s="251">
        <v>0</v>
      </c>
      <c r="R119" s="10"/>
      <c r="S119" s="10"/>
      <c r="T119" s="11"/>
      <c r="U119" s="11"/>
      <c r="V119" s="10"/>
      <c r="W119" s="10"/>
      <c r="X119" s="10"/>
      <c r="Y119" s="10"/>
      <c r="Z119" s="10"/>
      <c r="AA119" s="10"/>
    </row>
    <row r="120" spans="1:27" ht="13.5" customHeight="1">
      <c r="A120" s="39"/>
      <c r="B120" s="10"/>
      <c r="C120" s="10"/>
      <c r="D120" s="10"/>
      <c r="E120" s="545"/>
      <c r="F120" s="545"/>
      <c r="G120" s="248"/>
      <c r="H120" s="248"/>
      <c r="I120" s="248"/>
      <c r="J120" s="159" t="s">
        <v>23</v>
      </c>
      <c r="K120" s="250">
        <f t="shared" si="8"/>
        <v>0</v>
      </c>
      <c r="L120" s="250">
        <f t="shared" si="9"/>
        <v>0</v>
      </c>
      <c r="M120" s="546">
        <f t="shared" si="10"/>
        <v>0</v>
      </c>
      <c r="N120" s="546"/>
      <c r="O120" s="250">
        <f t="shared" si="11"/>
        <v>0</v>
      </c>
      <c r="P120" s="250">
        <f t="shared" si="12"/>
        <v>0</v>
      </c>
      <c r="Q120" s="251">
        <v>0</v>
      </c>
      <c r="R120" s="10"/>
      <c r="S120" s="10"/>
      <c r="T120" s="11"/>
      <c r="U120" s="11"/>
      <c r="V120" s="10"/>
      <c r="W120" s="10"/>
      <c r="X120" s="10"/>
      <c r="Y120" s="10"/>
      <c r="Z120" s="10"/>
      <c r="AA120" s="10"/>
    </row>
    <row r="121" spans="1:27" ht="13.5" customHeight="1">
      <c r="A121" s="39"/>
      <c r="B121" s="10"/>
      <c r="C121" s="10"/>
      <c r="D121" s="10"/>
      <c r="E121" s="545"/>
      <c r="F121" s="545"/>
      <c r="G121" s="248"/>
      <c r="H121" s="248"/>
      <c r="I121" s="248"/>
      <c r="J121" s="159" t="s">
        <v>108</v>
      </c>
      <c r="K121" s="250">
        <f t="shared" si="8"/>
        <v>0</v>
      </c>
      <c r="L121" s="250">
        <f t="shared" si="9"/>
        <v>0</v>
      </c>
      <c r="M121" s="546">
        <f t="shared" si="10"/>
        <v>0</v>
      </c>
      <c r="N121" s="546"/>
      <c r="O121" s="250">
        <f t="shared" si="11"/>
        <v>0</v>
      </c>
      <c r="P121" s="250">
        <f t="shared" si="12"/>
        <v>0</v>
      </c>
      <c r="Q121" s="251">
        <v>0</v>
      </c>
      <c r="R121" s="10"/>
      <c r="S121" s="10"/>
      <c r="T121" s="11"/>
      <c r="U121" s="11"/>
      <c r="V121" s="10"/>
      <c r="W121" s="10"/>
      <c r="X121" s="10"/>
      <c r="Y121" s="10"/>
      <c r="Z121" s="10"/>
      <c r="AA121" s="10"/>
    </row>
    <row r="122" spans="1:27" ht="13.5" customHeight="1">
      <c r="A122" s="39"/>
      <c r="B122" s="10"/>
      <c r="C122" s="10"/>
      <c r="D122" s="10"/>
      <c r="E122" s="545"/>
      <c r="F122" s="545"/>
      <c r="G122" s="248"/>
      <c r="H122" s="248"/>
      <c r="I122" s="248"/>
      <c r="J122" s="159" t="s">
        <v>26</v>
      </c>
      <c r="K122" s="250">
        <f t="shared" si="8"/>
        <v>0</v>
      </c>
      <c r="L122" s="250">
        <f t="shared" si="9"/>
        <v>0</v>
      </c>
      <c r="M122" s="546">
        <f t="shared" si="10"/>
        <v>0</v>
      </c>
      <c r="N122" s="546"/>
      <c r="O122" s="250">
        <f t="shared" si="11"/>
        <v>0</v>
      </c>
      <c r="P122" s="250">
        <f t="shared" si="12"/>
        <v>0</v>
      </c>
      <c r="Q122" s="251">
        <v>0</v>
      </c>
      <c r="R122" s="10"/>
      <c r="S122" s="10"/>
      <c r="T122" s="11"/>
      <c r="U122" s="11"/>
      <c r="V122" s="10"/>
      <c r="W122" s="10"/>
      <c r="X122" s="10"/>
      <c r="Y122" s="10"/>
      <c r="Z122" s="10"/>
      <c r="AA122" s="10"/>
    </row>
    <row r="123" spans="1:27" ht="13.5" customHeight="1">
      <c r="A123" s="39"/>
      <c r="B123" s="10"/>
      <c r="C123" s="10"/>
      <c r="D123" s="10"/>
      <c r="E123" s="10"/>
      <c r="F123" s="10"/>
      <c r="G123" s="10"/>
      <c r="H123" s="10"/>
      <c r="I123" s="10"/>
      <c r="J123" s="159" t="s">
        <v>124</v>
      </c>
      <c r="K123" s="250">
        <f t="shared" si="8"/>
        <v>0</v>
      </c>
      <c r="L123" s="250">
        <f t="shared" si="9"/>
        <v>0</v>
      </c>
      <c r="M123" s="546">
        <f t="shared" si="10"/>
        <v>0</v>
      </c>
      <c r="N123" s="546"/>
      <c r="O123" s="250">
        <f t="shared" si="11"/>
        <v>0</v>
      </c>
      <c r="P123" s="250">
        <f t="shared" si="12"/>
        <v>0</v>
      </c>
      <c r="Q123" s="251">
        <v>0</v>
      </c>
      <c r="R123" s="10"/>
      <c r="S123" s="10"/>
      <c r="T123" s="11"/>
      <c r="U123" s="11"/>
      <c r="V123" s="10"/>
      <c r="W123" s="10"/>
      <c r="X123" s="10"/>
      <c r="Y123" s="10"/>
      <c r="Z123" s="10"/>
      <c r="AA123" s="10"/>
    </row>
    <row r="124" spans="1:27" ht="13.5" customHeight="1">
      <c r="A124" s="39"/>
      <c r="B124" s="10"/>
      <c r="C124" s="10"/>
      <c r="D124" s="10"/>
      <c r="E124" s="10"/>
      <c r="F124" s="10"/>
      <c r="G124" s="10"/>
      <c r="H124" s="10"/>
      <c r="I124" s="10"/>
      <c r="J124" s="253" t="s">
        <v>152</v>
      </c>
      <c r="K124" s="254">
        <f>SUM(K114:K123)</f>
        <v>0</v>
      </c>
      <c r="L124" s="254">
        <f>SUM(L114:L123)</f>
        <v>545860</v>
      </c>
      <c r="M124" s="548">
        <f>SUM(M114:M123)</f>
        <v>545860</v>
      </c>
      <c r="N124" s="548"/>
      <c r="O124" s="254">
        <f>SUM(O114:O123)</f>
        <v>712800</v>
      </c>
      <c r="P124" s="254">
        <f>SUM(P114:P123)</f>
        <v>1258660</v>
      </c>
      <c r="Q124" s="251">
        <v>0</v>
      </c>
      <c r="R124" s="10"/>
      <c r="S124" s="10"/>
      <c r="T124" s="11"/>
      <c r="U124" s="11"/>
      <c r="V124" s="10"/>
      <c r="W124" s="10"/>
      <c r="X124" s="10"/>
      <c r="Y124" s="10"/>
      <c r="Z124" s="10"/>
      <c r="AA124" s="10"/>
    </row>
    <row r="125" spans="1:27" ht="15.7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row>
    <row r="126" spans="1:27" ht="15.7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row>
    <row r="127" spans="1:27" ht="15.7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row>
    <row r="128" spans="1:27" ht="15.7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row>
    <row r="129" spans="1:27" ht="15.7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row>
    <row r="130" spans="1:27" ht="15.7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row>
    <row r="131" spans="1:27" ht="15.7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row>
    <row r="132" spans="1:27" ht="15.7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row>
    <row r="133" spans="1:27" ht="15.7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row>
    <row r="134" spans="1:27" ht="15.7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row>
    <row r="135" spans="1:27" ht="15.7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row>
    <row r="136" spans="1:27" ht="15.7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row>
    <row r="137" spans="1:27" ht="15.7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row>
    <row r="138" spans="1:27" ht="15.7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row>
    <row r="139" spans="1:27" ht="15.7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row>
    <row r="140" spans="1:27" ht="15.7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row>
    <row r="141" spans="1:27" ht="15.7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row>
    <row r="142" spans="1:27" ht="15.7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row>
    <row r="143" spans="1:27" ht="15.7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row>
    <row r="144" spans="1:27" ht="15.7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row>
    <row r="145" spans="1:27" ht="15.7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row>
    <row r="146" spans="1:27" ht="15.7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row>
    <row r="147" spans="1:27" ht="15.7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row>
    <row r="148" spans="1:27" ht="15.7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row>
    <row r="149" spans="1:27" ht="15.7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row>
    <row r="150" spans="1:27" ht="15.7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row>
    <row r="151" spans="1:27" ht="15.7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row>
    <row r="152" spans="1:27" ht="15.7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row>
    <row r="153" spans="1:27" ht="15.7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row>
    <row r="154" spans="1:27" ht="15.7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row>
    <row r="155" spans="1:27" ht="15.7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row>
    <row r="156" spans="1:27" ht="15.7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row>
    <row r="157" spans="1:27" ht="15.7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row>
    <row r="158" spans="1:27" ht="15.7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row>
    <row r="159" spans="1:27" ht="15.7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row>
    <row r="160" spans="1:27" ht="15.7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row>
    <row r="161" spans="1:27" ht="15.7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row>
    <row r="162" spans="1:27" ht="15.7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row>
    <row r="163" spans="1:27" ht="15.7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row>
    <row r="164" spans="1:27" ht="15.7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row>
    <row r="165" spans="1:27" ht="15.7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row>
    <row r="166" spans="1:27" ht="15.7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row>
    <row r="167" spans="1:27" ht="15.7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row>
    <row r="168" spans="1:27" ht="15.7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row>
    <row r="169" spans="1:27" ht="15.7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row>
    <row r="170" spans="1:27" ht="15.7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row>
    <row r="171" spans="1:27" ht="15.7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row>
    <row r="172" spans="1:27" ht="15.7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row>
    <row r="173" spans="1:27" ht="15.7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row>
    <row r="174" spans="1:27" ht="15.7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row>
    <row r="175" spans="1:27" ht="15.7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row>
    <row r="176" spans="1:27" ht="15.7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row>
    <row r="177" spans="1:27" ht="15.7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row>
    <row r="178" spans="1:27" ht="15.7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row>
    <row r="179" spans="1:27" ht="15.7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row>
    <row r="180" spans="1:27" ht="15.7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row>
    <row r="181" spans="1:27" ht="15.7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row>
    <row r="182" spans="1:27" ht="15.7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row>
    <row r="183" spans="1:27" ht="15.7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row>
    <row r="184" spans="1:27" ht="15.7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row>
    <row r="185" spans="1:27" ht="15.7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row>
    <row r="186" spans="1:27" ht="15.7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row>
    <row r="187" spans="1:27" ht="15.7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row>
    <row r="188" spans="1:27" ht="15.7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row>
    <row r="189" spans="1:27" ht="15.7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row>
    <row r="190" spans="1:27" ht="15.7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row>
    <row r="191" spans="1:27" ht="15.7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row>
    <row r="192" spans="1:27" ht="15.7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row>
    <row r="193" spans="1:27" ht="15.7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row>
    <row r="194" spans="1:27" ht="15.7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row>
    <row r="195" spans="1:27" ht="15.7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row>
    <row r="196" spans="1:27" ht="15.7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row>
    <row r="197" spans="1:27" ht="15.7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row>
    <row r="198" spans="1:27" ht="15.7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row>
    <row r="199" spans="1:27" ht="15.7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row>
    <row r="200" spans="1:27" ht="15.7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row>
    <row r="201" spans="1:27" ht="15.7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row>
    <row r="202" spans="1:27" ht="15.7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row>
    <row r="203" spans="1:27" ht="15.7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row>
    <row r="204" spans="1:27" ht="15.7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row>
    <row r="205" spans="1:27" ht="15.7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row>
    <row r="206" spans="1:27" ht="15.7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row>
    <row r="207" spans="1:27" ht="15.7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row>
    <row r="208" spans="1:27" ht="15.7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row>
    <row r="209" spans="1:27" ht="15.7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row>
    <row r="210" spans="1:27" ht="15.7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row>
    <row r="211" spans="1:27" ht="15.7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row>
    <row r="212" spans="1:27" ht="15.7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row>
    <row r="213" spans="1:27" ht="15.7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row>
    <row r="214" spans="1:27" ht="15.7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row>
    <row r="215" spans="1:27" ht="15.7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row>
    <row r="216" spans="1:27" ht="15.7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row>
    <row r="217" spans="1:27" ht="15.7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row>
    <row r="218" spans="1:27" ht="15.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row>
    <row r="219" spans="1:27" ht="15.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row>
    <row r="220" spans="1:27" ht="15.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row>
    <row r="221" spans="1:27" ht="15.7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row>
    <row r="222" spans="1:27"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row>
    <row r="223" spans="1:27"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row>
    <row r="224" spans="1:27"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row>
    <row r="225" spans="1:27"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row>
    <row r="226" spans="1:27"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row>
    <row r="227" spans="1:27"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row>
    <row r="228" spans="1:27"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row>
    <row r="229" spans="1:27"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row>
    <row r="230" spans="1:27"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row>
    <row r="231" spans="1:27"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row>
    <row r="232" spans="1:27"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row>
    <row r="233" spans="1:27"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row>
    <row r="234" spans="1:27"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row>
    <row r="235" spans="1:27"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row>
    <row r="236" spans="1:27"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row>
    <row r="237" spans="1:27"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row>
    <row r="238" spans="1:27"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row>
    <row r="239" spans="1:27"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row>
    <row r="240" spans="1:27"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row>
    <row r="241" spans="1:27"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row>
    <row r="242" spans="1:27"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row>
    <row r="243" spans="1:27"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row>
    <row r="244" spans="1:27"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row>
    <row r="245" spans="1:27"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row>
    <row r="246" spans="1:27"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row>
    <row r="247" spans="1:27"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row>
    <row r="248" spans="1:27"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row>
    <row r="249" spans="1:27"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row>
    <row r="250" spans="1:27"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row>
    <row r="251" spans="1:27"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row>
    <row r="252" spans="1:27"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row>
    <row r="253" spans="1:27"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row>
    <row r="254" spans="1:27"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row>
    <row r="255" spans="1:27"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row>
    <row r="256" spans="1:27"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row>
    <row r="257" spans="1:27"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row>
    <row r="258" spans="1:27"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row>
    <row r="259" spans="1:27"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row>
    <row r="260" spans="1:27"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row>
    <row r="261" spans="1:27"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row>
    <row r="262" spans="1:27"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row>
    <row r="263" spans="1:27"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row>
    <row r="264" spans="1:27"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row>
    <row r="265" spans="1:27"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row>
    <row r="266" spans="1:27"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row>
    <row r="267" spans="1:27"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row>
    <row r="268" spans="1:27"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row>
    <row r="269" spans="1:27"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row>
    <row r="270" spans="1:27"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row>
    <row r="271" spans="1:27"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row>
    <row r="272" spans="1:27"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row>
    <row r="273" spans="1:27"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row>
    <row r="274" spans="1:27"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row>
    <row r="275" spans="1:27"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row>
    <row r="276" spans="1:27"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row>
    <row r="277" spans="1:27"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row>
    <row r="278" spans="1:27"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row>
    <row r="279" spans="1:27"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row>
    <row r="280" spans="1:27"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row>
    <row r="281" spans="1:27"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row>
    <row r="282" spans="1:27"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row>
    <row r="283" spans="1:27"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row>
    <row r="284" spans="1:27"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row>
    <row r="285" spans="1:27"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row>
    <row r="286" spans="1:27"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row>
    <row r="287" spans="1:27"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row>
    <row r="288" spans="1:27"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row>
    <row r="289" spans="1:27"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row>
    <row r="290" spans="1:27"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row>
    <row r="291" spans="1:27"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row>
    <row r="292" spans="1:27"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row>
  </sheetData>
  <mergeCells count="36">
    <mergeCell ref="M124:N124"/>
    <mergeCell ref="E120:F120"/>
    <mergeCell ref="M120:N120"/>
    <mergeCell ref="E121:F121"/>
    <mergeCell ref="M121:N121"/>
    <mergeCell ref="E122:F122"/>
    <mergeCell ref="M122:N122"/>
    <mergeCell ref="E118:F118"/>
    <mergeCell ref="M118:N118"/>
    <mergeCell ref="E119:F119"/>
    <mergeCell ref="M119:N119"/>
    <mergeCell ref="M123:N123"/>
    <mergeCell ref="E115:F115"/>
    <mergeCell ref="M115:N115"/>
    <mergeCell ref="E116:F116"/>
    <mergeCell ref="M116:N116"/>
    <mergeCell ref="E117:F117"/>
    <mergeCell ref="M117:N117"/>
    <mergeCell ref="P7:P9"/>
    <mergeCell ref="Q7:Q9"/>
    <mergeCell ref="G110:J110"/>
    <mergeCell ref="M110:N110"/>
    <mergeCell ref="E114:F114"/>
    <mergeCell ref="M114:N114"/>
    <mergeCell ref="E113:F113"/>
    <mergeCell ref="M113:N113"/>
    <mergeCell ref="C4:E4"/>
    <mergeCell ref="C5:E5"/>
    <mergeCell ref="G6:J6"/>
    <mergeCell ref="F7:F9"/>
    <mergeCell ref="M7:O8"/>
    <mergeCell ref="A7:A9"/>
    <mergeCell ref="B7:B9"/>
    <mergeCell ref="C7:C9"/>
    <mergeCell ref="D7:D9"/>
    <mergeCell ref="E7:E9"/>
  </mergeCells>
  <phoneticPr fontId="33"/>
  <conditionalFormatting sqref="C4:E5 L10:N109">
    <cfRule type="cellIs" dxfId="18" priority="2" operator="equal">
      <formula>""</formula>
    </cfRule>
  </conditionalFormatting>
  <conditionalFormatting sqref="B10:J109">
    <cfRule type="cellIs" dxfId="17" priority="1" stopIfTrue="1" operator="equal">
      <formula>""</formula>
    </cfRule>
  </conditionalFormatting>
  <dataValidations count="3">
    <dataValidation type="list" allowBlank="1" showErrorMessage="1" sqref="E10:F109" xr:uid="{00000000-0002-0000-0100-000000000000}">
      <formula1>"〇"</formula1>
    </dataValidation>
    <dataValidation type="list" allowBlank="1" showErrorMessage="1" sqref="B10:B109" xr:uid="{00000000-0002-0000-0100-000001000000}">
      <formula1>$S$11:$S$21</formula1>
    </dataValidation>
    <dataValidation type="list" allowBlank="1" showErrorMessage="1" sqref="C10:C109" xr:uid="{00000000-0002-0000-0100-000002000000}">
      <formula1>$V$11:$V$18</formula1>
    </dataValidation>
  </dataValidations>
  <pageMargins left="0.7" right="0.7" top="0.75" bottom="0.75" header="0.3" footer="0.3"/>
  <pageSetup paperSize="9" scale="63"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748D6-B068-4BB1-9234-8F95970FDF60}">
  <sheetPr codeName="Sheet6">
    <tabColor theme="8" tint="0.39997558519241921"/>
    <pageSetUpPr fitToPage="1"/>
  </sheetPr>
  <dimension ref="A1:IU44"/>
  <sheetViews>
    <sheetView view="pageBreakPreview" zoomScaleNormal="100" zoomScaleSheetLayoutView="100" workbookViewId="0">
      <selection activeCell="A15" sqref="A15:K15"/>
    </sheetView>
  </sheetViews>
  <sheetFormatPr defaultColWidth="11" defaultRowHeight="13.5"/>
  <cols>
    <col min="1" max="1" width="3.5" style="14" customWidth="1"/>
    <col min="2" max="2" width="11.875" style="14" customWidth="1"/>
    <col min="3" max="3" width="11.25" style="14" customWidth="1"/>
    <col min="4" max="4" width="10.5" style="14" customWidth="1"/>
    <col min="5" max="5" width="10.625" style="14" customWidth="1"/>
    <col min="6" max="6" width="11.25" style="14" customWidth="1"/>
    <col min="7" max="7" width="11.5" style="14" customWidth="1"/>
    <col min="8" max="8" width="11.25" style="14" customWidth="1"/>
    <col min="9" max="9" width="11" style="14" customWidth="1"/>
    <col min="10" max="10" width="10.125" style="14" customWidth="1"/>
    <col min="11" max="11" width="11" style="14" customWidth="1"/>
    <col min="12" max="12" width="15" style="14" customWidth="1"/>
    <col min="13" max="13" width="11.125" style="14" customWidth="1"/>
    <col min="14" max="14" width="4.875" style="14" customWidth="1"/>
    <col min="15" max="15" width="33.625" style="14" bestFit="1" customWidth="1"/>
    <col min="16" max="16" width="33.375" style="14" bestFit="1" customWidth="1"/>
    <col min="17" max="16384" width="11" style="14"/>
  </cols>
  <sheetData>
    <row r="1" spans="1:255" s="17" customFormat="1" ht="20.100000000000001" customHeight="1">
      <c r="A1" s="87" t="s">
        <v>44</v>
      </c>
    </row>
    <row r="2" spans="1:255" s="17" customFormat="1" ht="20.100000000000001" customHeight="1">
      <c r="A2" s="560" t="s">
        <v>43</v>
      </c>
      <c r="B2" s="560"/>
      <c r="C2" s="560"/>
      <c r="D2" s="560"/>
      <c r="E2" s="560"/>
      <c r="F2" s="560"/>
      <c r="G2" s="560"/>
      <c r="H2" s="560"/>
      <c r="I2" s="560"/>
      <c r="J2" s="560"/>
      <c r="K2" s="560"/>
      <c r="L2" s="85"/>
      <c r="M2" s="85"/>
      <c r="N2" s="85"/>
      <c r="O2" s="85"/>
      <c r="P2" s="85"/>
      <c r="Q2" s="85"/>
      <c r="R2" s="85"/>
      <c r="S2" s="85"/>
      <c r="T2" s="85"/>
      <c r="U2" s="85"/>
      <c r="V2" s="85"/>
      <c r="W2" s="85"/>
      <c r="X2" s="85"/>
      <c r="Y2" s="85"/>
      <c r="Z2" s="85"/>
      <c r="AA2" s="85"/>
      <c r="AB2" s="85"/>
      <c r="AC2" s="85"/>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c r="CW2" s="87"/>
      <c r="CX2" s="87"/>
      <c r="CY2" s="87"/>
      <c r="CZ2" s="87"/>
      <c r="DA2" s="87"/>
      <c r="DB2" s="87"/>
      <c r="DC2" s="87"/>
      <c r="DD2" s="87"/>
      <c r="DE2" s="87"/>
      <c r="DF2" s="87"/>
      <c r="DG2" s="87"/>
      <c r="DH2" s="87"/>
      <c r="DI2" s="87"/>
      <c r="DJ2" s="87"/>
      <c r="DK2" s="87"/>
      <c r="DL2" s="87"/>
      <c r="DM2" s="87"/>
      <c r="DN2" s="87"/>
      <c r="DO2" s="87"/>
      <c r="DP2" s="87"/>
      <c r="DQ2" s="87"/>
      <c r="DR2" s="87"/>
      <c r="DS2" s="87"/>
      <c r="DT2" s="87"/>
      <c r="DU2" s="87"/>
      <c r="DV2" s="87"/>
      <c r="DW2" s="87"/>
      <c r="DX2" s="87"/>
      <c r="DY2" s="87"/>
      <c r="DZ2" s="87"/>
      <c r="EA2" s="87"/>
      <c r="EB2" s="87"/>
      <c r="EC2" s="87"/>
      <c r="ED2" s="87"/>
      <c r="EE2" s="87"/>
      <c r="EF2" s="87"/>
      <c r="EG2" s="87"/>
      <c r="EH2" s="87"/>
      <c r="EI2" s="87"/>
      <c r="EJ2" s="87"/>
      <c r="EK2" s="87"/>
      <c r="EL2" s="87"/>
      <c r="EM2" s="87"/>
      <c r="EN2" s="87"/>
      <c r="EO2" s="87"/>
      <c r="EP2" s="87"/>
      <c r="EQ2" s="87"/>
      <c r="ER2" s="87"/>
      <c r="ES2" s="87"/>
      <c r="ET2" s="87"/>
      <c r="EU2" s="87"/>
      <c r="EV2" s="87"/>
      <c r="EW2" s="87"/>
      <c r="EX2" s="87"/>
      <c r="EY2" s="87"/>
      <c r="EZ2" s="87"/>
      <c r="FA2" s="87"/>
      <c r="FB2" s="87"/>
      <c r="FC2" s="87"/>
      <c r="FD2" s="87"/>
      <c r="FE2" s="87"/>
      <c r="FF2" s="87"/>
      <c r="FG2" s="87"/>
      <c r="FH2" s="87"/>
      <c r="FI2" s="87"/>
      <c r="FJ2" s="87"/>
      <c r="FK2" s="87"/>
      <c r="FL2" s="87"/>
      <c r="FM2" s="87"/>
      <c r="FN2" s="87"/>
      <c r="FO2" s="87"/>
      <c r="FP2" s="87"/>
      <c r="FQ2" s="87"/>
      <c r="FR2" s="87"/>
      <c r="FS2" s="87"/>
      <c r="FT2" s="87"/>
      <c r="FU2" s="87"/>
      <c r="FV2" s="87"/>
      <c r="FW2" s="87"/>
      <c r="FX2" s="87"/>
      <c r="FY2" s="87"/>
      <c r="FZ2" s="87"/>
      <c r="GA2" s="87"/>
      <c r="GB2" s="87"/>
      <c r="GC2" s="87"/>
      <c r="GD2" s="87"/>
      <c r="GE2" s="87"/>
      <c r="GF2" s="87"/>
      <c r="GG2" s="87"/>
      <c r="GH2" s="87"/>
      <c r="GI2" s="87"/>
      <c r="GJ2" s="87"/>
      <c r="GK2" s="87"/>
      <c r="GL2" s="87"/>
      <c r="GM2" s="87"/>
      <c r="GN2" s="87"/>
      <c r="GO2" s="87"/>
      <c r="GP2" s="87"/>
      <c r="GQ2" s="87"/>
      <c r="GR2" s="87"/>
      <c r="GS2" s="87"/>
      <c r="GT2" s="87"/>
      <c r="GU2" s="87"/>
      <c r="GV2" s="87"/>
      <c r="GW2" s="87"/>
      <c r="GX2" s="87"/>
      <c r="GY2" s="87"/>
      <c r="GZ2" s="87"/>
      <c r="HA2" s="87"/>
      <c r="HB2" s="87"/>
      <c r="HC2" s="87"/>
      <c r="HD2" s="87"/>
      <c r="HE2" s="87"/>
      <c r="HF2" s="87"/>
      <c r="HG2" s="87"/>
      <c r="HH2" s="87"/>
      <c r="HI2" s="87"/>
      <c r="HJ2" s="87"/>
      <c r="HK2" s="87"/>
      <c r="HL2" s="87"/>
      <c r="HM2" s="87"/>
      <c r="HN2" s="87"/>
      <c r="HO2" s="87"/>
      <c r="HP2" s="87"/>
      <c r="HQ2" s="87"/>
      <c r="HR2" s="87"/>
      <c r="HS2" s="87"/>
      <c r="HT2" s="87"/>
      <c r="HU2" s="87"/>
      <c r="HV2" s="87"/>
      <c r="HW2" s="87"/>
      <c r="HX2" s="87"/>
      <c r="HY2" s="87"/>
      <c r="HZ2" s="87"/>
      <c r="IA2" s="87"/>
      <c r="IB2" s="87"/>
      <c r="IC2" s="87"/>
      <c r="ID2" s="87"/>
      <c r="IE2" s="87"/>
      <c r="IF2" s="87"/>
      <c r="IG2" s="87"/>
      <c r="IH2" s="87"/>
      <c r="II2" s="87"/>
      <c r="IJ2" s="87"/>
      <c r="IK2" s="87"/>
      <c r="IL2" s="87"/>
      <c r="IM2" s="87"/>
      <c r="IN2" s="87"/>
      <c r="IO2" s="87"/>
      <c r="IP2" s="87"/>
      <c r="IQ2" s="87"/>
      <c r="IR2" s="87"/>
      <c r="IS2" s="87"/>
      <c r="IT2" s="87"/>
      <c r="IU2" s="87"/>
    </row>
    <row r="3" spans="1:255" s="17" customFormat="1" ht="20.100000000000001" customHeight="1">
      <c r="A3" s="86"/>
      <c r="B3" s="86"/>
      <c r="C3" s="86"/>
      <c r="D3" s="86"/>
      <c r="E3" s="86"/>
      <c r="F3" s="86"/>
      <c r="G3" s="86"/>
      <c r="H3" s="86"/>
      <c r="I3" s="86"/>
      <c r="J3" s="86"/>
      <c r="K3" s="86"/>
      <c r="L3" s="86"/>
      <c r="M3" s="110"/>
      <c r="N3" s="111"/>
      <c r="O3" s="111"/>
      <c r="P3" s="111"/>
      <c r="Q3" s="111"/>
      <c r="R3" s="111"/>
      <c r="S3" s="111"/>
      <c r="T3" s="111"/>
      <c r="U3" s="111"/>
      <c r="V3" s="111"/>
      <c r="W3" s="111"/>
      <c r="X3" s="111"/>
      <c r="Y3" s="111"/>
      <c r="Z3" s="111"/>
      <c r="AA3" s="111"/>
      <c r="AB3" s="111"/>
      <c r="AC3" s="111"/>
    </row>
    <row r="4" spans="1:255" s="18" customFormat="1" ht="20.100000000000001" customHeight="1">
      <c r="J4" s="561" t="s">
        <v>201</v>
      </c>
      <c r="K4" s="561"/>
      <c r="L4" s="112"/>
      <c r="M4" s="112"/>
      <c r="N4" s="22"/>
      <c r="P4" s="22"/>
      <c r="Q4" s="22"/>
      <c r="R4" s="22"/>
      <c r="V4" s="22"/>
    </row>
    <row r="5" spans="1:255" s="17" customFormat="1" ht="20.100000000000001" customHeight="1">
      <c r="A5" s="87" t="s">
        <v>42</v>
      </c>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7"/>
      <c r="BS5" s="87"/>
      <c r="BT5" s="87"/>
      <c r="BU5" s="87"/>
      <c r="BV5" s="87"/>
      <c r="BW5" s="87"/>
      <c r="BX5" s="87"/>
      <c r="BY5" s="87"/>
      <c r="BZ5" s="87"/>
      <c r="CA5" s="87"/>
      <c r="CB5" s="87"/>
      <c r="CC5" s="87"/>
      <c r="CD5" s="87"/>
      <c r="CE5" s="87"/>
      <c r="CF5" s="87"/>
      <c r="CG5" s="87"/>
      <c r="CH5" s="87"/>
      <c r="CI5" s="87"/>
      <c r="CJ5" s="87"/>
      <c r="CK5" s="87"/>
      <c r="CL5" s="87"/>
      <c r="CM5" s="87"/>
      <c r="CN5" s="87"/>
      <c r="CO5" s="87"/>
      <c r="CP5" s="87"/>
      <c r="CQ5" s="87"/>
      <c r="CR5" s="87"/>
      <c r="CS5" s="87"/>
      <c r="CT5" s="87"/>
      <c r="CU5" s="87"/>
      <c r="CV5" s="87"/>
      <c r="CW5" s="87"/>
      <c r="CX5" s="87"/>
      <c r="CY5" s="87"/>
      <c r="CZ5" s="87"/>
      <c r="DA5" s="87"/>
      <c r="DB5" s="87"/>
      <c r="DC5" s="87"/>
      <c r="DD5" s="87"/>
      <c r="DE5" s="87"/>
      <c r="DF5" s="87"/>
      <c r="DG5" s="87"/>
      <c r="DH5" s="87"/>
      <c r="DI5" s="87"/>
      <c r="DJ5" s="87"/>
      <c r="DK5" s="87"/>
      <c r="DL5" s="87"/>
      <c r="DM5" s="87"/>
      <c r="DN5" s="87"/>
      <c r="DO5" s="87"/>
      <c r="DP5" s="87"/>
      <c r="DQ5" s="87"/>
      <c r="DR5" s="87"/>
      <c r="DS5" s="87"/>
      <c r="DT5" s="87"/>
      <c r="DU5" s="87"/>
      <c r="DV5" s="87"/>
      <c r="DW5" s="87"/>
      <c r="DX5" s="87"/>
      <c r="DY5" s="87"/>
      <c r="DZ5" s="87"/>
      <c r="EA5" s="87"/>
      <c r="EB5" s="87"/>
      <c r="EC5" s="87"/>
      <c r="ED5" s="87"/>
      <c r="EE5" s="87"/>
      <c r="EF5" s="87"/>
      <c r="EG5" s="87"/>
      <c r="EH5" s="87"/>
      <c r="EI5" s="87"/>
      <c r="EJ5" s="87"/>
      <c r="EK5" s="87"/>
      <c r="EL5" s="87"/>
      <c r="EM5" s="87"/>
      <c r="EN5" s="87"/>
      <c r="EO5" s="87"/>
      <c r="EP5" s="87"/>
      <c r="EQ5" s="87"/>
      <c r="ER5" s="87"/>
      <c r="ES5" s="87"/>
      <c r="ET5" s="87"/>
      <c r="EU5" s="87"/>
      <c r="EV5" s="87"/>
      <c r="EW5" s="87"/>
      <c r="EX5" s="87"/>
      <c r="EY5" s="87"/>
      <c r="EZ5" s="87"/>
      <c r="FA5" s="87"/>
      <c r="FB5" s="87"/>
      <c r="FC5" s="87"/>
      <c r="FD5" s="87"/>
      <c r="FE5" s="87"/>
      <c r="FF5" s="87"/>
      <c r="FG5" s="87"/>
      <c r="FH5" s="87"/>
      <c r="FI5" s="87"/>
      <c r="FJ5" s="87"/>
      <c r="FK5" s="87"/>
      <c r="FL5" s="87"/>
      <c r="FM5" s="87"/>
      <c r="FN5" s="87"/>
      <c r="FO5" s="87"/>
      <c r="FP5" s="87"/>
      <c r="FQ5" s="87"/>
      <c r="FR5" s="87"/>
      <c r="FS5" s="87"/>
      <c r="FT5" s="87"/>
      <c r="FU5" s="87"/>
      <c r="FV5" s="87"/>
      <c r="FW5" s="87"/>
      <c r="FX5" s="87"/>
      <c r="FY5" s="87"/>
      <c r="FZ5" s="87"/>
      <c r="GA5" s="87"/>
      <c r="GB5" s="87"/>
      <c r="GC5" s="87"/>
      <c r="GD5" s="87"/>
      <c r="GE5" s="87"/>
      <c r="GF5" s="87"/>
      <c r="GG5" s="87"/>
      <c r="GH5" s="87"/>
      <c r="GI5" s="87"/>
      <c r="GJ5" s="87"/>
      <c r="GK5" s="87"/>
      <c r="GL5" s="87"/>
      <c r="GM5" s="87"/>
      <c r="GN5" s="87"/>
      <c r="GO5" s="87"/>
      <c r="GP5" s="87"/>
      <c r="GQ5" s="87"/>
      <c r="GR5" s="87"/>
      <c r="GS5" s="87"/>
      <c r="GT5" s="87"/>
      <c r="GU5" s="87"/>
      <c r="GV5" s="87"/>
      <c r="GW5" s="87"/>
      <c r="GX5" s="87"/>
      <c r="GY5" s="87"/>
      <c r="GZ5" s="87"/>
      <c r="HA5" s="87"/>
      <c r="HB5" s="87"/>
      <c r="HC5" s="87"/>
      <c r="HD5" s="87"/>
      <c r="HE5" s="87"/>
      <c r="HF5" s="87"/>
      <c r="HG5" s="87"/>
      <c r="HH5" s="87"/>
      <c r="HI5" s="87"/>
      <c r="HJ5" s="87"/>
      <c r="HK5" s="87"/>
      <c r="HL5" s="87"/>
      <c r="HM5" s="87"/>
      <c r="HN5" s="87"/>
      <c r="HO5" s="87"/>
      <c r="HP5" s="87"/>
      <c r="HQ5" s="87"/>
      <c r="HR5" s="87"/>
      <c r="HS5" s="87"/>
      <c r="HT5" s="87"/>
      <c r="HU5" s="87"/>
      <c r="HV5" s="87"/>
      <c r="HW5" s="87"/>
      <c r="HX5" s="87"/>
      <c r="HY5" s="87"/>
      <c r="HZ5" s="87"/>
      <c r="IA5" s="87"/>
      <c r="IB5" s="87"/>
      <c r="IC5" s="87"/>
      <c r="ID5" s="87"/>
      <c r="IE5" s="87"/>
      <c r="IF5" s="87"/>
      <c r="IG5" s="87"/>
      <c r="IH5" s="87"/>
      <c r="II5" s="87"/>
      <c r="IJ5" s="87"/>
      <c r="IK5" s="87"/>
      <c r="IL5" s="87"/>
      <c r="IM5" s="87"/>
      <c r="IN5" s="87"/>
      <c r="IO5" s="87"/>
      <c r="IP5" s="87"/>
      <c r="IQ5" s="87"/>
      <c r="IR5" s="87"/>
      <c r="IS5" s="87"/>
      <c r="IT5" s="87"/>
      <c r="IU5" s="87"/>
    </row>
    <row r="6" spans="1:255" s="18" customFormat="1" ht="9.75" customHeight="1"/>
    <row r="7" spans="1:255" s="18" customFormat="1" ht="20.100000000000001" customHeight="1">
      <c r="A7" s="88"/>
      <c r="B7" s="88"/>
      <c r="C7" s="88"/>
      <c r="D7" s="88"/>
      <c r="E7" s="88"/>
      <c r="F7" s="88"/>
      <c r="G7" s="188" t="s">
        <v>202</v>
      </c>
      <c r="H7" s="476"/>
      <c r="I7" s="476"/>
      <c r="J7" s="476"/>
      <c r="K7" s="88"/>
      <c r="L7" s="88"/>
      <c r="M7" s="88"/>
      <c r="N7" s="88"/>
      <c r="O7" s="88"/>
      <c r="P7" s="88"/>
      <c r="Q7" s="88"/>
      <c r="R7" s="88"/>
      <c r="S7" s="562"/>
      <c r="T7" s="562"/>
      <c r="U7" s="562"/>
      <c r="V7" s="562"/>
      <c r="W7" s="562"/>
      <c r="X7" s="562"/>
      <c r="Y7" s="562"/>
      <c r="Z7" s="562"/>
      <c r="AA7" s="562"/>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8"/>
      <c r="CB7" s="88"/>
      <c r="CC7" s="88"/>
      <c r="CD7" s="88"/>
      <c r="CE7" s="88"/>
      <c r="CF7" s="88"/>
      <c r="CG7" s="88"/>
      <c r="CH7" s="88"/>
      <c r="CI7" s="88"/>
      <c r="CJ7" s="88"/>
      <c r="CK7" s="88"/>
      <c r="CL7" s="88"/>
      <c r="CM7" s="88"/>
      <c r="CN7" s="88"/>
      <c r="CO7" s="88"/>
      <c r="CP7" s="88"/>
      <c r="CQ7" s="88"/>
      <c r="CR7" s="88"/>
      <c r="CS7" s="88"/>
      <c r="CT7" s="88"/>
      <c r="CU7" s="88"/>
      <c r="CV7" s="88"/>
      <c r="CW7" s="88"/>
      <c r="CX7" s="88"/>
      <c r="CY7" s="88"/>
      <c r="CZ7" s="88"/>
      <c r="DA7" s="88"/>
      <c r="DB7" s="88"/>
      <c r="DC7" s="88"/>
      <c r="DD7" s="88"/>
      <c r="DE7" s="88"/>
      <c r="DF7" s="88"/>
      <c r="DG7" s="88"/>
      <c r="DH7" s="88"/>
      <c r="DI7" s="88"/>
      <c r="DJ7" s="88"/>
      <c r="DK7" s="88"/>
      <c r="DL7" s="88"/>
      <c r="DM7" s="88"/>
      <c r="DN7" s="88"/>
      <c r="DO7" s="88"/>
      <c r="DP7" s="88"/>
      <c r="DQ7" s="88"/>
      <c r="DR7" s="88"/>
      <c r="DS7" s="88"/>
      <c r="DT7" s="88"/>
      <c r="DU7" s="88"/>
      <c r="DV7" s="88"/>
      <c r="DW7" s="88"/>
      <c r="DX7" s="88"/>
      <c r="DY7" s="88"/>
      <c r="DZ7" s="88"/>
      <c r="EA7" s="88"/>
      <c r="EB7" s="88"/>
      <c r="EC7" s="88"/>
      <c r="ED7" s="88"/>
      <c r="EE7" s="88"/>
      <c r="EF7" s="88"/>
      <c r="EG7" s="88"/>
      <c r="EH7" s="88"/>
      <c r="EI7" s="88"/>
      <c r="EJ7" s="88"/>
      <c r="EK7" s="88"/>
      <c r="EL7" s="88"/>
      <c r="EM7" s="88"/>
      <c r="EN7" s="88"/>
      <c r="EO7" s="88"/>
      <c r="EP7" s="88"/>
      <c r="EQ7" s="88"/>
      <c r="ER7" s="88"/>
      <c r="ES7" s="88"/>
      <c r="ET7" s="88"/>
      <c r="EU7" s="88"/>
      <c r="EV7" s="88"/>
      <c r="EW7" s="88"/>
      <c r="EX7" s="88"/>
      <c r="EY7" s="88"/>
      <c r="EZ7" s="88"/>
      <c r="FA7" s="88"/>
      <c r="FB7" s="88"/>
      <c r="FC7" s="88"/>
      <c r="FD7" s="88"/>
      <c r="FE7" s="88"/>
      <c r="FF7" s="88"/>
      <c r="FG7" s="88"/>
      <c r="FH7" s="88"/>
      <c r="FI7" s="88"/>
      <c r="FJ7" s="88"/>
      <c r="FK7" s="88"/>
      <c r="FL7" s="88"/>
      <c r="FM7" s="88"/>
      <c r="FN7" s="88"/>
      <c r="FO7" s="88"/>
      <c r="FP7" s="88"/>
      <c r="FQ7" s="88"/>
      <c r="FR7" s="88"/>
      <c r="FS7" s="88"/>
      <c r="FT7" s="88"/>
      <c r="FU7" s="88"/>
      <c r="FV7" s="88"/>
      <c r="FW7" s="88"/>
      <c r="FX7" s="88"/>
      <c r="FY7" s="88"/>
      <c r="FZ7" s="88"/>
      <c r="GA7" s="88"/>
      <c r="GB7" s="88"/>
      <c r="GC7" s="88"/>
      <c r="GD7" s="88"/>
      <c r="GE7" s="88"/>
      <c r="GF7" s="88"/>
      <c r="GG7" s="88"/>
      <c r="GH7" s="88"/>
      <c r="GI7" s="88"/>
      <c r="GJ7" s="88"/>
      <c r="GK7" s="88"/>
      <c r="GL7" s="88"/>
      <c r="GM7" s="88"/>
      <c r="GN7" s="88"/>
      <c r="GO7" s="88"/>
      <c r="GP7" s="88"/>
      <c r="GQ7" s="88"/>
      <c r="GR7" s="88"/>
      <c r="GS7" s="88"/>
      <c r="GT7" s="88"/>
      <c r="GU7" s="88"/>
      <c r="GV7" s="88"/>
      <c r="GW7" s="88"/>
      <c r="GX7" s="88"/>
      <c r="GY7" s="88"/>
      <c r="GZ7" s="88"/>
      <c r="HA7" s="88"/>
      <c r="HB7" s="88"/>
      <c r="HC7" s="88"/>
      <c r="HD7" s="88"/>
      <c r="HE7" s="88"/>
      <c r="HF7" s="88"/>
      <c r="HG7" s="88"/>
      <c r="HH7" s="88"/>
      <c r="HI7" s="88"/>
      <c r="HJ7" s="88"/>
      <c r="HK7" s="88"/>
      <c r="HL7" s="88"/>
      <c r="HM7" s="88"/>
      <c r="HN7" s="88"/>
      <c r="HO7" s="88"/>
      <c r="HP7" s="88"/>
      <c r="HQ7" s="88"/>
      <c r="HR7" s="88"/>
      <c r="HS7" s="88"/>
      <c r="HT7" s="88"/>
      <c r="HU7" s="88"/>
      <c r="HV7" s="88"/>
      <c r="HW7" s="88"/>
      <c r="HX7" s="88"/>
      <c r="HY7" s="88"/>
      <c r="HZ7" s="88"/>
      <c r="IA7" s="88"/>
      <c r="IB7" s="88"/>
      <c r="IC7" s="88"/>
      <c r="ID7" s="88"/>
      <c r="IE7" s="88"/>
      <c r="IF7" s="88"/>
      <c r="IG7" s="88"/>
      <c r="IH7" s="88"/>
      <c r="II7" s="88"/>
      <c r="IJ7" s="88"/>
      <c r="IK7" s="88"/>
      <c r="IL7" s="88"/>
      <c r="IM7" s="88"/>
      <c r="IN7" s="88"/>
      <c r="IO7" s="88"/>
      <c r="IP7" s="88"/>
      <c r="IQ7" s="88"/>
      <c r="IR7" s="88"/>
      <c r="IS7" s="88"/>
      <c r="IT7" s="88"/>
      <c r="IU7" s="88"/>
    </row>
    <row r="8" spans="1:255" s="18" customFormat="1" ht="20.100000000000001" customHeight="1">
      <c r="A8" s="88"/>
      <c r="B8" s="88"/>
      <c r="C8" s="88"/>
      <c r="D8" s="88"/>
      <c r="E8" s="88"/>
      <c r="F8" s="88"/>
      <c r="G8" s="188" t="s">
        <v>118</v>
      </c>
      <c r="H8" s="476"/>
      <c r="I8" s="476"/>
      <c r="J8" s="476"/>
      <c r="K8" s="88"/>
      <c r="L8" s="88"/>
      <c r="M8" s="88"/>
      <c r="N8" s="88"/>
      <c r="O8" s="88"/>
      <c r="P8" s="88"/>
      <c r="Q8" s="88"/>
      <c r="R8" s="88"/>
      <c r="S8" s="562"/>
      <c r="T8" s="562"/>
      <c r="U8" s="562"/>
      <c r="V8" s="562"/>
      <c r="W8" s="562"/>
      <c r="X8" s="562"/>
      <c r="Y8" s="562"/>
      <c r="Z8" s="562"/>
      <c r="AA8" s="562"/>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c r="CK8" s="88"/>
      <c r="CL8" s="88"/>
      <c r="CM8" s="88"/>
      <c r="CN8" s="88"/>
      <c r="CO8" s="88"/>
      <c r="CP8" s="88"/>
      <c r="CQ8" s="88"/>
      <c r="CR8" s="88"/>
      <c r="CS8" s="88"/>
      <c r="CT8" s="88"/>
      <c r="CU8" s="88"/>
      <c r="CV8" s="88"/>
      <c r="CW8" s="88"/>
      <c r="CX8" s="88"/>
      <c r="CY8" s="88"/>
      <c r="CZ8" s="88"/>
      <c r="DA8" s="88"/>
      <c r="DB8" s="88"/>
      <c r="DC8" s="88"/>
      <c r="DD8" s="88"/>
      <c r="DE8" s="88"/>
      <c r="DF8" s="88"/>
      <c r="DG8" s="88"/>
      <c r="DH8" s="88"/>
      <c r="DI8" s="88"/>
      <c r="DJ8" s="88"/>
      <c r="DK8" s="88"/>
      <c r="DL8" s="88"/>
      <c r="DM8" s="88"/>
      <c r="DN8" s="88"/>
      <c r="DO8" s="88"/>
      <c r="DP8" s="88"/>
      <c r="DQ8" s="88"/>
      <c r="DR8" s="88"/>
      <c r="DS8" s="88"/>
      <c r="DT8" s="88"/>
      <c r="DU8" s="88"/>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88"/>
      <c r="GZ8" s="88"/>
      <c r="HA8" s="88"/>
      <c r="HB8" s="88"/>
      <c r="HC8" s="88"/>
      <c r="HD8" s="88"/>
      <c r="HE8" s="88"/>
      <c r="HF8" s="88"/>
      <c r="HG8" s="88"/>
      <c r="HH8" s="88"/>
      <c r="HI8" s="88"/>
      <c r="HJ8" s="88"/>
      <c r="HK8" s="88"/>
      <c r="HL8" s="88"/>
      <c r="HM8" s="88"/>
      <c r="HN8" s="88"/>
      <c r="HO8" s="88"/>
      <c r="HP8" s="88"/>
      <c r="HQ8" s="88"/>
      <c r="HR8" s="88"/>
      <c r="HS8" s="88"/>
      <c r="HT8" s="88"/>
      <c r="HU8" s="88"/>
      <c r="HV8" s="88"/>
      <c r="HW8" s="88"/>
      <c r="HX8" s="88"/>
      <c r="HY8" s="88"/>
      <c r="HZ8" s="88"/>
      <c r="IA8" s="88"/>
      <c r="IB8" s="88"/>
      <c r="IC8" s="88"/>
      <c r="ID8" s="88"/>
      <c r="IE8" s="88"/>
      <c r="IF8" s="88"/>
      <c r="IG8" s="88"/>
      <c r="IH8" s="88"/>
      <c r="II8" s="88"/>
      <c r="IJ8" s="88"/>
      <c r="IK8" s="88"/>
      <c r="IL8" s="88"/>
      <c r="IM8" s="88"/>
      <c r="IN8" s="88"/>
      <c r="IO8" s="88"/>
      <c r="IP8" s="88"/>
      <c r="IQ8" s="88"/>
      <c r="IR8" s="88"/>
      <c r="IS8" s="88"/>
      <c r="IT8" s="88"/>
      <c r="IU8" s="88"/>
    </row>
    <row r="9" spans="1:255" s="18" customFormat="1" ht="20.100000000000001" customHeight="1">
      <c r="A9" s="88"/>
      <c r="B9" s="88"/>
      <c r="C9" s="88"/>
      <c r="D9" s="88"/>
      <c r="E9" s="88"/>
      <c r="F9" s="88"/>
      <c r="G9" s="188" t="s">
        <v>180</v>
      </c>
      <c r="H9" s="476"/>
      <c r="I9" s="476"/>
      <c r="J9" s="476"/>
      <c r="K9" s="89"/>
      <c r="L9" s="88"/>
      <c r="M9" s="563"/>
      <c r="N9" s="563"/>
      <c r="O9" s="564" t="s">
        <v>107</v>
      </c>
      <c r="P9" s="564"/>
      <c r="Q9" s="260"/>
      <c r="R9" s="260"/>
      <c r="S9" s="88"/>
      <c r="T9" s="88"/>
      <c r="U9" s="562"/>
      <c r="V9" s="562"/>
      <c r="W9" s="562"/>
      <c r="X9" s="562"/>
      <c r="Y9" s="562"/>
      <c r="Z9" s="562"/>
      <c r="AA9" s="562"/>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88"/>
      <c r="CK9" s="88"/>
      <c r="CL9" s="88"/>
      <c r="CM9" s="88"/>
      <c r="CN9" s="88"/>
      <c r="CO9" s="88"/>
      <c r="CP9" s="88"/>
      <c r="CQ9" s="88"/>
      <c r="CR9" s="88"/>
      <c r="CS9" s="88"/>
      <c r="CT9" s="88"/>
      <c r="CU9" s="88"/>
      <c r="CV9" s="88"/>
      <c r="CW9" s="88"/>
      <c r="CX9" s="88"/>
      <c r="CY9" s="88"/>
      <c r="CZ9" s="88"/>
      <c r="DA9" s="88"/>
      <c r="DB9" s="88"/>
      <c r="DC9" s="88"/>
      <c r="DD9" s="88"/>
      <c r="DE9" s="88"/>
      <c r="DF9" s="88"/>
      <c r="DG9" s="88"/>
      <c r="DH9" s="88"/>
      <c r="DI9" s="88"/>
      <c r="DJ9" s="88"/>
      <c r="DK9" s="88"/>
      <c r="DL9" s="88"/>
      <c r="DM9" s="88"/>
      <c r="DN9" s="88"/>
      <c r="DO9" s="88"/>
      <c r="DP9" s="88"/>
      <c r="DQ9" s="88"/>
      <c r="DR9" s="88"/>
      <c r="DS9" s="88"/>
      <c r="DT9" s="88"/>
      <c r="DU9" s="88"/>
      <c r="DV9" s="88"/>
      <c r="DW9" s="88"/>
      <c r="DX9" s="88"/>
      <c r="DY9" s="88"/>
      <c r="DZ9" s="88"/>
      <c r="EA9" s="88"/>
      <c r="EB9" s="88"/>
      <c r="EC9" s="88"/>
      <c r="ED9" s="88"/>
      <c r="EE9" s="88"/>
      <c r="EF9" s="88"/>
      <c r="EG9" s="88"/>
      <c r="EH9" s="88"/>
      <c r="EI9" s="88"/>
      <c r="EJ9" s="88"/>
      <c r="EK9" s="88"/>
      <c r="EL9" s="88"/>
      <c r="EM9" s="88"/>
      <c r="EN9" s="88"/>
      <c r="EO9" s="88"/>
      <c r="EP9" s="88"/>
      <c r="EQ9" s="88"/>
      <c r="ER9" s="88"/>
      <c r="ES9" s="88"/>
      <c r="ET9" s="88"/>
      <c r="EU9" s="88"/>
      <c r="EV9" s="88"/>
      <c r="EW9" s="88"/>
      <c r="EX9" s="88"/>
      <c r="EY9" s="88"/>
      <c r="EZ9" s="88"/>
      <c r="FA9" s="88"/>
      <c r="FB9" s="88"/>
      <c r="FC9" s="88"/>
      <c r="FD9" s="88"/>
      <c r="FE9" s="88"/>
      <c r="FF9" s="88"/>
      <c r="FG9" s="88"/>
      <c r="FH9" s="88"/>
      <c r="FI9" s="88"/>
      <c r="FJ9" s="88"/>
      <c r="FK9" s="88"/>
      <c r="FL9" s="88"/>
      <c r="FM9" s="88"/>
      <c r="FN9" s="88"/>
      <c r="FO9" s="88"/>
      <c r="FP9" s="88"/>
      <c r="FQ9" s="88"/>
      <c r="FR9" s="88"/>
      <c r="FS9" s="88"/>
      <c r="FT9" s="88"/>
      <c r="FU9" s="88"/>
      <c r="FV9" s="88"/>
      <c r="FW9" s="88"/>
      <c r="FX9" s="88"/>
      <c r="FY9" s="88"/>
      <c r="FZ9" s="88"/>
      <c r="GA9" s="88"/>
      <c r="GB9" s="88"/>
      <c r="GC9" s="88"/>
      <c r="GD9" s="88"/>
      <c r="GE9" s="88"/>
      <c r="GF9" s="88"/>
      <c r="GG9" s="88"/>
      <c r="GH9" s="88"/>
      <c r="GI9" s="88"/>
      <c r="GJ9" s="88"/>
      <c r="GK9" s="88"/>
      <c r="GL9" s="88"/>
      <c r="GM9" s="88"/>
      <c r="GN9" s="88"/>
      <c r="GO9" s="88"/>
      <c r="GP9" s="88"/>
      <c r="GQ9" s="88"/>
      <c r="GR9" s="88"/>
      <c r="GS9" s="88"/>
      <c r="GT9" s="88"/>
      <c r="GU9" s="88"/>
      <c r="GV9" s="88"/>
      <c r="GW9" s="88"/>
      <c r="GX9" s="88"/>
      <c r="GY9" s="88"/>
      <c r="GZ9" s="88"/>
      <c r="HA9" s="88"/>
      <c r="HB9" s="88"/>
      <c r="HC9" s="88"/>
      <c r="HD9" s="88"/>
      <c r="HE9" s="88"/>
      <c r="HF9" s="88"/>
      <c r="HG9" s="88"/>
      <c r="HH9" s="88"/>
      <c r="HI9" s="88"/>
      <c r="HJ9" s="88"/>
      <c r="HK9" s="88"/>
      <c r="HL9" s="88"/>
      <c r="HM9" s="88"/>
      <c r="HN9" s="88"/>
      <c r="HO9" s="88"/>
      <c r="HP9" s="88"/>
      <c r="HQ9" s="88"/>
      <c r="HR9" s="88"/>
      <c r="HS9" s="88"/>
      <c r="HT9" s="88"/>
      <c r="HU9" s="88"/>
      <c r="HV9" s="88"/>
      <c r="HW9" s="88"/>
      <c r="HX9" s="88"/>
      <c r="HY9" s="88"/>
      <c r="HZ9" s="88"/>
      <c r="IA9" s="88"/>
      <c r="IB9" s="88"/>
      <c r="IC9" s="88"/>
      <c r="ID9" s="88"/>
      <c r="IE9" s="88"/>
      <c r="IF9" s="88"/>
      <c r="IG9" s="88"/>
      <c r="IH9" s="88"/>
      <c r="II9" s="88"/>
      <c r="IJ9" s="88"/>
      <c r="IK9" s="88"/>
      <c r="IL9" s="88"/>
      <c r="IM9" s="88"/>
      <c r="IN9" s="88"/>
      <c r="IO9" s="88"/>
      <c r="IP9" s="88"/>
      <c r="IQ9" s="88"/>
      <c r="IR9" s="88"/>
      <c r="IS9" s="88"/>
      <c r="IT9" s="88"/>
      <c r="IU9" s="88"/>
    </row>
    <row r="10" spans="1:255" s="18" customFormat="1" ht="13.5" customHeight="1">
      <c r="O10" s="118" t="s">
        <v>3</v>
      </c>
      <c r="P10" s="114" t="s">
        <v>10</v>
      </c>
    </row>
    <row r="11" spans="1:255" s="18" customFormat="1" ht="20.100000000000001" customHeight="1">
      <c r="O11" s="113"/>
      <c r="P11" s="59"/>
    </row>
    <row r="12" spans="1:255" s="18" customFormat="1" ht="20.100000000000001" customHeight="1">
      <c r="A12" s="90"/>
      <c r="B12" s="91" t="s">
        <v>247</v>
      </c>
      <c r="C12" s="91"/>
      <c r="D12" s="91"/>
      <c r="E12" s="23"/>
      <c r="F12" s="87" t="s">
        <v>89</v>
      </c>
      <c r="H12" s="565"/>
      <c r="I12" s="565"/>
      <c r="J12" s="565"/>
      <c r="O12" s="261" t="s">
        <v>181</v>
      </c>
      <c r="P12" s="262" t="s">
        <v>105</v>
      </c>
    </row>
    <row r="13" spans="1:255" s="18" customFormat="1" ht="20.100000000000001" customHeight="1">
      <c r="A13" s="92" t="s">
        <v>246</v>
      </c>
      <c r="B13" s="87"/>
      <c r="C13" s="87"/>
      <c r="D13" s="87"/>
      <c r="E13" s="87"/>
      <c r="F13" s="87"/>
      <c r="G13" s="87"/>
      <c r="H13" s="87"/>
      <c r="I13" s="87"/>
      <c r="J13" s="87"/>
      <c r="K13" s="17"/>
      <c r="L13" s="17"/>
      <c r="M13" s="17"/>
      <c r="O13" s="115" t="s">
        <v>182</v>
      </c>
      <c r="P13" s="64" t="s">
        <v>104</v>
      </c>
    </row>
    <row r="14" spans="1:255" s="18" customFormat="1" ht="19.5" customHeight="1">
      <c r="A14" s="92" t="s">
        <v>109</v>
      </c>
      <c r="B14" s="87"/>
      <c r="C14" s="87"/>
      <c r="D14" s="87"/>
      <c r="E14" s="87"/>
      <c r="F14" s="87"/>
      <c r="G14" s="87"/>
      <c r="H14" s="87"/>
      <c r="I14" s="87"/>
      <c r="J14" s="87"/>
      <c r="K14" s="17"/>
      <c r="L14" s="17"/>
      <c r="M14" s="17"/>
      <c r="O14" s="115" t="s">
        <v>183</v>
      </c>
      <c r="P14" s="64" t="s">
        <v>119</v>
      </c>
    </row>
    <row r="15" spans="1:255" s="18" customFormat="1" ht="20.100000000000001" customHeight="1">
      <c r="A15" s="559" t="s">
        <v>41</v>
      </c>
      <c r="B15" s="559"/>
      <c r="C15" s="559"/>
      <c r="D15" s="559"/>
      <c r="E15" s="559"/>
      <c r="F15" s="559"/>
      <c r="G15" s="559"/>
      <c r="H15" s="559"/>
      <c r="I15" s="559"/>
      <c r="J15" s="559"/>
      <c r="K15" s="559"/>
      <c r="L15" s="17"/>
      <c r="M15" s="17"/>
      <c r="N15" s="37"/>
      <c r="O15" s="115"/>
      <c r="P15" s="64" t="s">
        <v>120</v>
      </c>
      <c r="Q15" s="37"/>
      <c r="R15" s="37"/>
      <c r="S15" s="37"/>
      <c r="T15" s="37"/>
      <c r="U15" s="37"/>
      <c r="V15" s="37"/>
      <c r="W15" s="37"/>
      <c r="X15" s="37"/>
      <c r="Y15" s="37"/>
      <c r="Z15" s="37"/>
      <c r="AA15" s="37"/>
      <c r="AB15" s="37"/>
      <c r="AC15" s="37"/>
    </row>
    <row r="16" spans="1:255" s="18" customFormat="1" ht="20.100000000000001" customHeight="1">
      <c r="A16" s="93"/>
      <c r="B16" s="87"/>
      <c r="C16" s="94"/>
      <c r="D16" s="94"/>
      <c r="E16" s="94"/>
      <c r="F16" s="94"/>
      <c r="G16" s="94"/>
      <c r="H16" s="94"/>
      <c r="I16" s="94"/>
      <c r="J16" s="94"/>
      <c r="K16" s="95"/>
      <c r="L16" s="95"/>
      <c r="M16" s="95"/>
      <c r="N16" s="116"/>
      <c r="O16" s="261" t="s">
        <v>184</v>
      </c>
      <c r="P16" s="59" t="s">
        <v>84</v>
      </c>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row>
    <row r="17" spans="1:255" s="18" customFormat="1" ht="20.100000000000001" customHeight="1">
      <c r="A17" s="93"/>
      <c r="B17" s="94"/>
      <c r="C17" s="94"/>
      <c r="D17" s="94"/>
      <c r="E17" s="94"/>
      <c r="F17" s="94"/>
      <c r="G17" s="94"/>
      <c r="H17" s="94"/>
      <c r="I17" s="94"/>
      <c r="J17" s="94"/>
      <c r="K17" s="95"/>
      <c r="L17" s="95"/>
      <c r="M17" s="95"/>
      <c r="N17" s="116"/>
      <c r="O17" s="115" t="s">
        <v>185</v>
      </c>
      <c r="P17" s="59" t="s">
        <v>22</v>
      </c>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c r="CK17" s="88"/>
      <c r="CL17" s="88"/>
      <c r="CM17" s="88"/>
      <c r="CN17" s="88"/>
      <c r="CO17" s="88"/>
      <c r="CP17" s="88"/>
      <c r="CQ17" s="88"/>
      <c r="CR17" s="88"/>
      <c r="CS17" s="88"/>
      <c r="CT17" s="88"/>
      <c r="CU17" s="88"/>
      <c r="CV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c r="DU17" s="88"/>
      <c r="DV17" s="88"/>
      <c r="DW17" s="88"/>
      <c r="DX17" s="88"/>
      <c r="DY17" s="88"/>
      <c r="DZ17" s="88"/>
      <c r="EA17" s="88"/>
      <c r="EB17" s="88"/>
      <c r="EC17" s="88"/>
      <c r="ED17" s="88"/>
      <c r="EE17" s="88"/>
      <c r="EF17" s="88"/>
      <c r="EG17" s="88"/>
      <c r="EH17" s="88"/>
      <c r="EI17" s="88"/>
      <c r="EJ17" s="88"/>
      <c r="EK17" s="88"/>
      <c r="EL17" s="88"/>
      <c r="EM17" s="88"/>
      <c r="EN17" s="88"/>
      <c r="EO17" s="88"/>
      <c r="EP17" s="88"/>
      <c r="EQ17" s="88"/>
      <c r="ER17" s="88"/>
      <c r="ES17" s="88"/>
      <c r="ET17" s="88"/>
      <c r="EU17" s="88"/>
      <c r="EV17" s="88"/>
      <c r="EW17" s="88"/>
      <c r="EX17" s="88"/>
      <c r="EY17" s="88"/>
      <c r="EZ17" s="88"/>
      <c r="FA17" s="88"/>
      <c r="FB17" s="88"/>
      <c r="FC17" s="88"/>
      <c r="FD17" s="88"/>
      <c r="FE17" s="88"/>
      <c r="FF17" s="88"/>
      <c r="FG17" s="88"/>
      <c r="FH17" s="88"/>
      <c r="FI17" s="88"/>
      <c r="FJ17" s="88"/>
      <c r="FK17" s="88"/>
      <c r="FL17" s="88"/>
      <c r="FM17" s="88"/>
      <c r="FN17" s="88"/>
      <c r="FO17" s="88"/>
      <c r="FP17" s="88"/>
      <c r="FQ17" s="88"/>
      <c r="FR17" s="88"/>
      <c r="FS17" s="88"/>
      <c r="FT17" s="88"/>
      <c r="FU17" s="88"/>
      <c r="FV17" s="88"/>
      <c r="FW17" s="88"/>
      <c r="FX17" s="88"/>
      <c r="FY17" s="88"/>
      <c r="FZ17" s="88"/>
      <c r="GA17" s="88"/>
      <c r="GB17" s="88"/>
      <c r="GC17" s="88"/>
      <c r="GD17" s="88"/>
      <c r="GE17" s="88"/>
      <c r="GF17" s="88"/>
      <c r="GG17" s="88"/>
      <c r="GH17" s="88"/>
      <c r="GI17" s="88"/>
      <c r="GJ17" s="88"/>
      <c r="GK17" s="88"/>
      <c r="GL17" s="88"/>
      <c r="GM17" s="88"/>
      <c r="GN17" s="88"/>
      <c r="GO17" s="88"/>
      <c r="GP17" s="88"/>
      <c r="GQ17" s="88"/>
      <c r="GR17" s="88"/>
      <c r="GS17" s="88"/>
      <c r="GT17" s="88"/>
      <c r="GU17" s="88"/>
      <c r="GV17" s="88"/>
      <c r="GW17" s="88"/>
      <c r="GX17" s="88"/>
      <c r="GY17" s="88"/>
      <c r="GZ17" s="88"/>
      <c r="HA17" s="88"/>
      <c r="HB17" s="88"/>
      <c r="HC17" s="88"/>
      <c r="HD17" s="88"/>
      <c r="HE17" s="88"/>
      <c r="HF17" s="88"/>
      <c r="HG17" s="88"/>
      <c r="HH17" s="88"/>
      <c r="HI17" s="88"/>
      <c r="HJ17" s="88"/>
      <c r="HK17" s="88"/>
      <c r="HL17" s="88"/>
      <c r="HM17" s="88"/>
      <c r="HN17" s="88"/>
      <c r="HO17" s="88"/>
      <c r="HP17" s="88"/>
      <c r="HQ17" s="88"/>
      <c r="HR17" s="88"/>
      <c r="HS17" s="88"/>
      <c r="HT17" s="88"/>
      <c r="HU17" s="88"/>
      <c r="HV17" s="88"/>
      <c r="HW17" s="88"/>
      <c r="HX17" s="88"/>
      <c r="HY17" s="88"/>
      <c r="HZ17" s="88"/>
      <c r="IA17" s="88"/>
      <c r="IB17" s="88"/>
      <c r="IC17" s="88"/>
      <c r="ID17" s="88"/>
      <c r="IE17" s="88"/>
      <c r="IF17" s="88"/>
      <c r="IG17" s="88"/>
      <c r="IH17" s="88"/>
      <c r="II17" s="88"/>
      <c r="IJ17" s="88"/>
      <c r="IK17" s="88"/>
      <c r="IL17" s="88"/>
      <c r="IM17" s="88"/>
      <c r="IN17" s="88"/>
      <c r="IO17" s="88"/>
      <c r="IP17" s="88"/>
      <c r="IQ17" s="88"/>
      <c r="IR17" s="88"/>
      <c r="IS17" s="88"/>
      <c r="IT17" s="88"/>
      <c r="IU17" s="88"/>
    </row>
    <row r="18" spans="1:255" ht="22.5" customHeight="1">
      <c r="A18" s="93">
        <v>1</v>
      </c>
      <c r="B18" s="87" t="s">
        <v>40</v>
      </c>
      <c r="C18" s="94"/>
      <c r="D18" s="94"/>
      <c r="E18" s="94"/>
      <c r="F18" s="94"/>
      <c r="G18" s="94"/>
      <c r="H18" s="94"/>
      <c r="I18" s="94"/>
      <c r="J18" s="94"/>
      <c r="K18" s="87" t="s">
        <v>39</v>
      </c>
      <c r="L18" s="88"/>
      <c r="M18" s="95"/>
      <c r="N18" s="116"/>
      <c r="O18" s="115" t="s">
        <v>186</v>
      </c>
      <c r="P18" s="59" t="s">
        <v>23</v>
      </c>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c r="CC18" s="88"/>
      <c r="CD18" s="88"/>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c r="DF18" s="88"/>
      <c r="DG18" s="88"/>
      <c r="DH18" s="88"/>
      <c r="DI18" s="88"/>
      <c r="DJ18" s="88"/>
      <c r="DK18" s="88"/>
      <c r="DL18" s="88"/>
      <c r="DM18" s="88"/>
      <c r="DN18" s="88"/>
      <c r="DO18" s="88"/>
      <c r="DP18" s="88"/>
      <c r="DQ18" s="88"/>
      <c r="DR18" s="88"/>
      <c r="DS18" s="88"/>
      <c r="DT18" s="88"/>
      <c r="DU18" s="88"/>
      <c r="DV18" s="88"/>
      <c r="DW18" s="88"/>
      <c r="DX18" s="88"/>
      <c r="DY18" s="88"/>
      <c r="DZ18" s="88"/>
      <c r="EA18" s="88"/>
      <c r="EB18" s="88"/>
      <c r="EC18" s="88"/>
      <c r="ED18" s="88"/>
      <c r="EE18" s="88"/>
      <c r="EF18" s="88"/>
      <c r="EG18" s="88"/>
      <c r="EH18" s="88"/>
      <c r="EI18" s="88"/>
      <c r="EJ18" s="88"/>
      <c r="EK18" s="88"/>
      <c r="EL18" s="88"/>
      <c r="EM18" s="88"/>
      <c r="EN18" s="88"/>
      <c r="EO18" s="88"/>
      <c r="EP18" s="88"/>
      <c r="EQ18" s="88"/>
      <c r="ER18" s="88"/>
      <c r="ES18" s="88"/>
      <c r="ET18" s="88"/>
      <c r="EU18" s="88"/>
      <c r="EV18" s="88"/>
      <c r="EW18" s="88"/>
      <c r="EX18" s="88"/>
      <c r="EY18" s="88"/>
      <c r="EZ18" s="88"/>
      <c r="FA18" s="88"/>
      <c r="FB18" s="88"/>
      <c r="FC18" s="88"/>
      <c r="FD18" s="88"/>
      <c r="FE18" s="88"/>
      <c r="FF18" s="88"/>
      <c r="FG18" s="88"/>
      <c r="FH18" s="88"/>
      <c r="FI18" s="88"/>
      <c r="FJ18" s="88"/>
      <c r="FK18" s="88"/>
      <c r="FL18" s="88"/>
      <c r="FM18" s="88"/>
      <c r="FN18" s="88"/>
      <c r="FO18" s="88"/>
      <c r="FP18" s="88"/>
      <c r="FQ18" s="88"/>
      <c r="FR18" s="88"/>
      <c r="FS18" s="88"/>
      <c r="FT18" s="88"/>
      <c r="FU18" s="88"/>
      <c r="FV18" s="88"/>
      <c r="FW18" s="88"/>
      <c r="FX18" s="88"/>
      <c r="FY18" s="88"/>
      <c r="FZ18" s="88"/>
      <c r="GA18" s="88"/>
      <c r="GB18" s="88"/>
      <c r="GC18" s="88"/>
      <c r="GD18" s="88"/>
      <c r="GE18" s="88"/>
      <c r="GF18" s="88"/>
      <c r="GG18" s="88"/>
      <c r="GH18" s="88"/>
      <c r="GI18" s="88"/>
      <c r="GJ18" s="88"/>
      <c r="GK18" s="88"/>
      <c r="GL18" s="88"/>
      <c r="GM18" s="88"/>
      <c r="GN18" s="88"/>
      <c r="GO18" s="88"/>
      <c r="GP18" s="88"/>
      <c r="GQ18" s="88"/>
      <c r="GR18" s="88"/>
      <c r="GS18" s="88"/>
      <c r="GT18" s="88"/>
      <c r="GU18" s="88"/>
      <c r="GV18" s="88"/>
      <c r="GW18" s="88"/>
      <c r="GX18" s="88"/>
      <c r="GY18" s="88"/>
      <c r="GZ18" s="88"/>
      <c r="HA18" s="88"/>
      <c r="HB18" s="88"/>
      <c r="HC18" s="88"/>
      <c r="HD18" s="88"/>
      <c r="HE18" s="88"/>
      <c r="HF18" s="88"/>
      <c r="HG18" s="88"/>
      <c r="HH18" s="88"/>
      <c r="HI18" s="88"/>
      <c r="HJ18" s="88"/>
      <c r="HK18" s="88"/>
      <c r="HL18" s="88"/>
      <c r="HM18" s="88"/>
      <c r="HN18" s="88"/>
      <c r="HO18" s="88"/>
      <c r="HP18" s="88"/>
      <c r="HQ18" s="88"/>
      <c r="HR18" s="88"/>
      <c r="HS18" s="88"/>
      <c r="HT18" s="88"/>
      <c r="HU18" s="88"/>
      <c r="HV18" s="88"/>
      <c r="HW18" s="88"/>
      <c r="HX18" s="88"/>
      <c r="HY18" s="88"/>
      <c r="HZ18" s="88"/>
      <c r="IA18" s="88"/>
      <c r="IB18" s="88"/>
      <c r="IC18" s="88"/>
      <c r="ID18" s="88"/>
      <c r="IE18" s="88"/>
      <c r="IF18" s="88"/>
      <c r="IG18" s="88"/>
      <c r="IH18" s="88"/>
      <c r="II18" s="88"/>
      <c r="IJ18" s="88"/>
      <c r="IK18" s="88"/>
      <c r="IL18" s="88"/>
      <c r="IM18" s="88"/>
      <c r="IN18" s="88"/>
      <c r="IO18" s="88"/>
      <c r="IP18" s="88"/>
      <c r="IQ18" s="88"/>
      <c r="IR18" s="88"/>
      <c r="IS18" s="88"/>
      <c r="IT18" s="88"/>
      <c r="IU18" s="88"/>
    </row>
    <row r="19" spans="1:255" ht="25.5" customHeight="1">
      <c r="B19" s="551" t="s">
        <v>38</v>
      </c>
      <c r="C19" s="549" t="s">
        <v>34</v>
      </c>
      <c r="D19" s="553"/>
      <c r="E19" s="550"/>
      <c r="F19" s="549" t="s">
        <v>33</v>
      </c>
      <c r="G19" s="553"/>
      <c r="H19" s="550"/>
      <c r="I19" s="549" t="s">
        <v>35</v>
      </c>
      <c r="J19" s="553"/>
      <c r="K19" s="550"/>
      <c r="L19" s="117"/>
      <c r="M19" s="117"/>
      <c r="O19" s="115"/>
      <c r="P19" s="59" t="s">
        <v>24</v>
      </c>
    </row>
    <row r="20" spans="1:255" ht="15">
      <c r="B20" s="552"/>
      <c r="C20" s="96" t="s">
        <v>36</v>
      </c>
      <c r="D20" s="97" t="s">
        <v>110</v>
      </c>
      <c r="E20" s="189" t="s">
        <v>203</v>
      </c>
      <c r="F20" s="96" t="s">
        <v>36</v>
      </c>
      <c r="G20" s="97" t="s">
        <v>110</v>
      </c>
      <c r="H20" s="98" t="s">
        <v>111</v>
      </c>
      <c r="I20" s="96" t="s">
        <v>36</v>
      </c>
      <c r="J20" s="97" t="s">
        <v>110</v>
      </c>
      <c r="K20" s="98" t="s">
        <v>111</v>
      </c>
      <c r="L20" s="117"/>
      <c r="M20" s="117"/>
      <c r="O20" s="115"/>
      <c r="P20" s="59" t="s">
        <v>26</v>
      </c>
    </row>
    <row r="21" spans="1:255" ht="25.5" customHeight="1">
      <c r="A21" s="99"/>
      <c r="B21" s="141" t="s">
        <v>11</v>
      </c>
      <c r="C21" s="142">
        <v>180300</v>
      </c>
      <c r="D21" s="143">
        <f>SUMIF('参加者別報告額一覧（様式5号） '!$J$117:$J$126,B21,'参加者別報告額一覧（様式5号） '!$M$117:$N$126)</f>
        <v>180300</v>
      </c>
      <c r="E21" s="190">
        <f t="shared" ref="E21:E23" si="0">C21-D21</f>
        <v>0</v>
      </c>
      <c r="F21" s="142">
        <v>237600</v>
      </c>
      <c r="G21" s="143">
        <f>SUMIF('参加者別報告額一覧（様式5号） '!J$117:J$126,B21,'参加者別報告額一覧（様式5号） '!$P$117:$P$127)</f>
        <v>154760</v>
      </c>
      <c r="H21" s="144">
        <f t="shared" ref="H21:H23" si="1">F21-G21</f>
        <v>82840</v>
      </c>
      <c r="I21" s="142">
        <f>C21+F21</f>
        <v>417900</v>
      </c>
      <c r="J21" s="143">
        <f>D21+G21</f>
        <v>335060</v>
      </c>
      <c r="K21" s="144">
        <f t="shared" ref="K21:K23" si="2">I21-J21</f>
        <v>82840</v>
      </c>
      <c r="L21" s="139"/>
      <c r="M21" s="140"/>
      <c r="N21" s="99"/>
      <c r="O21" s="200"/>
      <c r="P21" s="59" t="s">
        <v>27</v>
      </c>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c r="DD21" s="99"/>
      <c r="DE21" s="99"/>
      <c r="DF21" s="99"/>
      <c r="DG21" s="99"/>
      <c r="DH21" s="99"/>
      <c r="DI21" s="99"/>
      <c r="DJ21" s="99"/>
      <c r="DK21" s="99"/>
      <c r="DL21" s="99"/>
      <c r="DM21" s="99"/>
      <c r="DN21" s="99"/>
      <c r="DO21" s="99"/>
      <c r="DP21" s="99"/>
      <c r="DQ21" s="99"/>
      <c r="DR21" s="99"/>
      <c r="DS21" s="99"/>
      <c r="DT21" s="99"/>
      <c r="DU21" s="99"/>
      <c r="DV21" s="99"/>
      <c r="DW21" s="99"/>
      <c r="DX21" s="99"/>
      <c r="DY21" s="99"/>
      <c r="DZ21" s="99"/>
      <c r="EA21" s="99"/>
      <c r="EB21" s="99"/>
      <c r="EC21" s="99"/>
      <c r="ED21" s="99"/>
      <c r="EE21" s="99"/>
      <c r="EF21" s="99"/>
      <c r="EG21" s="99"/>
      <c r="EH21" s="99"/>
      <c r="EI21" s="99"/>
      <c r="EJ21" s="99"/>
      <c r="EK21" s="99"/>
      <c r="EL21" s="99"/>
      <c r="EM21" s="99"/>
      <c r="EN21" s="99"/>
      <c r="EO21" s="99"/>
      <c r="EP21" s="99"/>
      <c r="EQ21" s="99"/>
      <c r="ER21" s="99"/>
      <c r="ES21" s="99"/>
      <c r="ET21" s="99"/>
      <c r="EU21" s="99"/>
      <c r="EV21" s="99"/>
      <c r="EW21" s="99"/>
      <c r="EX21" s="99"/>
      <c r="EY21" s="99"/>
      <c r="EZ21" s="99"/>
      <c r="FA21" s="99"/>
      <c r="FB21" s="99"/>
      <c r="FC21" s="99"/>
      <c r="FD21" s="99"/>
      <c r="FE21" s="99"/>
      <c r="FF21" s="99"/>
      <c r="FG21" s="99"/>
      <c r="FH21" s="99"/>
      <c r="FI21" s="99"/>
      <c r="FJ21" s="99"/>
      <c r="FK21" s="99"/>
      <c r="FL21" s="99"/>
      <c r="FM21" s="99"/>
      <c r="FN21" s="99"/>
      <c r="FO21" s="99"/>
      <c r="FP21" s="99"/>
      <c r="FQ21" s="99"/>
      <c r="FR21" s="99"/>
      <c r="FS21" s="99"/>
      <c r="FT21" s="99"/>
      <c r="FU21" s="99"/>
      <c r="FV21" s="99"/>
      <c r="FW21" s="99"/>
      <c r="FX21" s="99"/>
      <c r="FY21" s="99"/>
      <c r="FZ21" s="99"/>
      <c r="GA21" s="99"/>
      <c r="GB21" s="99"/>
      <c r="GC21" s="99"/>
      <c r="GD21" s="99"/>
      <c r="GE21" s="99"/>
      <c r="GF21" s="99"/>
      <c r="GG21" s="99"/>
      <c r="GH21" s="99"/>
      <c r="GI21" s="99"/>
      <c r="GJ21" s="99"/>
      <c r="GK21" s="99"/>
      <c r="GL21" s="99"/>
      <c r="GM21" s="99"/>
      <c r="GN21" s="99"/>
      <c r="GO21" s="99"/>
      <c r="GP21" s="99"/>
      <c r="GQ21" s="99"/>
      <c r="GR21" s="99"/>
      <c r="GS21" s="99"/>
      <c r="GT21" s="99"/>
      <c r="GU21" s="99"/>
      <c r="GV21" s="99"/>
      <c r="GW21" s="99"/>
      <c r="GX21" s="99"/>
      <c r="GY21" s="99"/>
      <c r="GZ21" s="99"/>
      <c r="HA21" s="99"/>
      <c r="HB21" s="99"/>
      <c r="HC21" s="99"/>
      <c r="HD21" s="99"/>
      <c r="HE21" s="99"/>
      <c r="HF21" s="99"/>
      <c r="HG21" s="99"/>
      <c r="HH21" s="99"/>
      <c r="HI21" s="99"/>
      <c r="HJ21" s="99"/>
      <c r="HK21" s="99"/>
      <c r="HL21" s="99"/>
      <c r="HM21" s="99"/>
      <c r="HN21" s="99"/>
      <c r="HO21" s="99"/>
      <c r="HP21" s="99"/>
      <c r="HQ21" s="99"/>
      <c r="HR21" s="99"/>
      <c r="HS21" s="99"/>
      <c r="HT21" s="99"/>
      <c r="HU21" s="99"/>
      <c r="HV21" s="99"/>
      <c r="HW21" s="99"/>
      <c r="HX21" s="99"/>
      <c r="HY21" s="99"/>
      <c r="HZ21" s="99"/>
      <c r="IA21" s="99"/>
      <c r="IB21" s="99"/>
      <c r="IC21" s="99"/>
      <c r="ID21" s="99"/>
      <c r="IE21" s="99"/>
      <c r="IF21" s="99"/>
      <c r="IG21" s="99"/>
      <c r="IH21" s="99"/>
      <c r="II21" s="99"/>
      <c r="IJ21" s="99"/>
      <c r="IK21" s="99"/>
      <c r="IL21" s="99"/>
      <c r="IM21" s="99"/>
      <c r="IN21" s="99"/>
      <c r="IO21" s="99"/>
      <c r="IP21" s="99"/>
      <c r="IQ21" s="99"/>
      <c r="IR21" s="99"/>
      <c r="IS21" s="99"/>
      <c r="IT21" s="99"/>
      <c r="IU21" s="99"/>
    </row>
    <row r="22" spans="1:255" ht="25.5" customHeight="1">
      <c r="A22" s="99"/>
      <c r="B22" s="141" t="s">
        <v>119</v>
      </c>
      <c r="C22" s="142">
        <v>120200</v>
      </c>
      <c r="D22" s="143">
        <f>SUMIF('参加者別報告額一覧（様式5号） '!$J$117:$J$126,B22,'参加者別報告額一覧（様式5号） '!$M$117:$N$126)</f>
        <v>120200</v>
      </c>
      <c r="E22" s="190">
        <f t="shared" si="0"/>
        <v>0</v>
      </c>
      <c r="F22" s="142">
        <v>158400</v>
      </c>
      <c r="G22" s="143">
        <f>SUMIF('参加者別報告額一覧（様式5号） '!J$117:J$126,B22,'参加者別報告額一覧（様式5号） '!$P$117:$P$127)</f>
        <v>106920</v>
      </c>
      <c r="H22" s="144">
        <f t="shared" si="1"/>
        <v>51480</v>
      </c>
      <c r="I22" s="142">
        <f>C22+F22</f>
        <v>278600</v>
      </c>
      <c r="J22" s="143">
        <f t="shared" ref="J22:J25" si="3">D22+G22</f>
        <v>227120</v>
      </c>
      <c r="K22" s="144">
        <f t="shared" si="2"/>
        <v>51480</v>
      </c>
      <c r="L22" s="139"/>
      <c r="M22" s="140"/>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c r="CN22" s="99"/>
      <c r="CO22" s="99"/>
      <c r="CP22" s="99"/>
      <c r="CQ22" s="99"/>
      <c r="CR22" s="99"/>
      <c r="CS22" s="99"/>
      <c r="CT22" s="99"/>
      <c r="CU22" s="99"/>
      <c r="CV22" s="99"/>
      <c r="CW22" s="99"/>
      <c r="CX22" s="99"/>
      <c r="CY22" s="99"/>
      <c r="CZ22" s="99"/>
      <c r="DA22" s="99"/>
      <c r="DB22" s="99"/>
      <c r="DC22" s="99"/>
      <c r="DD22" s="99"/>
      <c r="DE22" s="99"/>
      <c r="DF22" s="99"/>
      <c r="DG22" s="99"/>
      <c r="DH22" s="99"/>
      <c r="DI22" s="99"/>
      <c r="DJ22" s="99"/>
      <c r="DK22" s="99"/>
      <c r="DL22" s="99"/>
      <c r="DM22" s="99"/>
      <c r="DN22" s="99"/>
      <c r="DO22" s="99"/>
      <c r="DP22" s="99"/>
      <c r="DQ22" s="99"/>
      <c r="DR22" s="99"/>
      <c r="DS22" s="99"/>
      <c r="DT22" s="99"/>
      <c r="DU22" s="99"/>
      <c r="DV22" s="99"/>
      <c r="DW22" s="99"/>
      <c r="DX22" s="99"/>
      <c r="DY22" s="99"/>
      <c r="DZ22" s="99"/>
      <c r="EA22" s="99"/>
      <c r="EB22" s="99"/>
      <c r="EC22" s="99"/>
      <c r="ED22" s="99"/>
      <c r="EE22" s="99"/>
      <c r="EF22" s="99"/>
      <c r="EG22" s="99"/>
      <c r="EH22" s="99"/>
      <c r="EI22" s="99"/>
      <c r="EJ22" s="99"/>
      <c r="EK22" s="99"/>
      <c r="EL22" s="99"/>
      <c r="EM22" s="99"/>
      <c r="EN22" s="99"/>
      <c r="EO22" s="99"/>
      <c r="EP22" s="99"/>
      <c r="EQ22" s="99"/>
      <c r="ER22" s="99"/>
      <c r="ES22" s="99"/>
      <c r="ET22" s="99"/>
      <c r="EU22" s="99"/>
      <c r="EV22" s="99"/>
      <c r="EW22" s="99"/>
      <c r="EX22" s="99"/>
      <c r="EY22" s="99"/>
      <c r="EZ22" s="99"/>
      <c r="FA22" s="99"/>
      <c r="FB22" s="99"/>
      <c r="FC22" s="99"/>
      <c r="FD22" s="99"/>
      <c r="FE22" s="99"/>
      <c r="FF22" s="99"/>
      <c r="FG22" s="99"/>
      <c r="FH22" s="99"/>
      <c r="FI22" s="99"/>
      <c r="FJ22" s="99"/>
      <c r="FK22" s="99"/>
      <c r="FL22" s="99"/>
      <c r="FM22" s="99"/>
      <c r="FN22" s="99"/>
      <c r="FO22" s="99"/>
      <c r="FP22" s="99"/>
      <c r="FQ22" s="99"/>
      <c r="FR22" s="99"/>
      <c r="FS22" s="99"/>
      <c r="FT22" s="99"/>
      <c r="FU22" s="99"/>
      <c r="FV22" s="99"/>
      <c r="FW22" s="99"/>
      <c r="FX22" s="99"/>
      <c r="FY22" s="99"/>
      <c r="FZ22" s="99"/>
      <c r="GA22" s="99"/>
      <c r="GB22" s="99"/>
      <c r="GC22" s="99"/>
      <c r="GD22" s="99"/>
      <c r="GE22" s="99"/>
      <c r="GF22" s="99"/>
      <c r="GG22" s="99"/>
      <c r="GH22" s="99"/>
      <c r="GI22" s="99"/>
      <c r="GJ22" s="99"/>
      <c r="GK22" s="99"/>
      <c r="GL22" s="99"/>
      <c r="GM22" s="99"/>
      <c r="GN22" s="99"/>
      <c r="GO22" s="99"/>
      <c r="GP22" s="99"/>
      <c r="GQ22" s="99"/>
      <c r="GR22" s="99"/>
      <c r="GS22" s="99"/>
      <c r="GT22" s="99"/>
      <c r="GU22" s="99"/>
      <c r="GV22" s="99"/>
      <c r="GW22" s="99"/>
      <c r="GX22" s="99"/>
      <c r="GY22" s="99"/>
      <c r="GZ22" s="99"/>
      <c r="HA22" s="99"/>
      <c r="HB22" s="99"/>
      <c r="HC22" s="99"/>
      <c r="HD22" s="99"/>
      <c r="HE22" s="99"/>
      <c r="HF22" s="99"/>
      <c r="HG22" s="99"/>
      <c r="HH22" s="99"/>
      <c r="HI22" s="99"/>
      <c r="HJ22" s="99"/>
      <c r="HK22" s="99"/>
      <c r="HL22" s="99"/>
      <c r="HM22" s="99"/>
      <c r="HN22" s="99"/>
      <c r="HO22" s="99"/>
      <c r="HP22" s="99"/>
      <c r="HQ22" s="99"/>
      <c r="HR22" s="99"/>
      <c r="HS22" s="99"/>
      <c r="HT22" s="99"/>
      <c r="HU22" s="99"/>
      <c r="HV22" s="99"/>
      <c r="HW22" s="99"/>
      <c r="HX22" s="99"/>
      <c r="HY22" s="99"/>
      <c r="HZ22" s="99"/>
      <c r="IA22" s="99"/>
      <c r="IB22" s="99"/>
      <c r="IC22" s="99"/>
      <c r="ID22" s="99"/>
      <c r="IE22" s="99"/>
      <c r="IF22" s="99"/>
      <c r="IG22" s="99"/>
      <c r="IH22" s="99"/>
      <c r="II22" s="99"/>
      <c r="IJ22" s="99"/>
      <c r="IK22" s="99"/>
      <c r="IL22" s="99"/>
      <c r="IM22" s="99"/>
      <c r="IN22" s="99"/>
      <c r="IO22" s="99"/>
      <c r="IP22" s="99"/>
      <c r="IQ22" s="99"/>
      <c r="IR22" s="99"/>
      <c r="IS22" s="99"/>
      <c r="IT22" s="99"/>
      <c r="IU22" s="99"/>
    </row>
    <row r="23" spans="1:255" ht="25.5" customHeight="1">
      <c r="A23" s="99"/>
      <c r="B23" s="141" t="s">
        <v>120</v>
      </c>
      <c r="C23" s="142">
        <v>302880</v>
      </c>
      <c r="D23" s="143">
        <f>SUMIF('参加者別報告額一覧（様式5号） '!$J$117:$J$126,B23,'参加者別報告額一覧（様式5号） '!$M$117:$N$126)</f>
        <v>292360</v>
      </c>
      <c r="E23" s="190">
        <f t="shared" si="0"/>
        <v>10520</v>
      </c>
      <c r="F23" s="142">
        <v>316800</v>
      </c>
      <c r="G23" s="143">
        <f>SUMIF('参加者別報告額一覧（様式5号） '!J$117:J$126,B23,'参加者別報告額一覧（様式5号） '!$P$117:$P$127)</f>
        <v>237600</v>
      </c>
      <c r="H23" s="144">
        <f t="shared" si="1"/>
        <v>79200</v>
      </c>
      <c r="I23" s="142">
        <f>C23+F23</f>
        <v>619680</v>
      </c>
      <c r="J23" s="143">
        <f t="shared" si="3"/>
        <v>529960</v>
      </c>
      <c r="K23" s="144">
        <f t="shared" si="2"/>
        <v>89720</v>
      </c>
      <c r="L23" s="139"/>
      <c r="M23" s="140"/>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c r="CX23" s="99"/>
      <c r="CY23" s="99"/>
      <c r="CZ23" s="99"/>
      <c r="DA23" s="99"/>
      <c r="DB23" s="99"/>
      <c r="DC23" s="99"/>
      <c r="DD23" s="99"/>
      <c r="DE23" s="99"/>
      <c r="DF23" s="99"/>
      <c r="DG23" s="99"/>
      <c r="DH23" s="99"/>
      <c r="DI23" s="99"/>
      <c r="DJ23" s="99"/>
      <c r="DK23" s="99"/>
      <c r="DL23" s="99"/>
      <c r="DM23" s="99"/>
      <c r="DN23" s="99"/>
      <c r="DO23" s="99"/>
      <c r="DP23" s="99"/>
      <c r="DQ23" s="99"/>
      <c r="DR23" s="99"/>
      <c r="DS23" s="99"/>
      <c r="DT23" s="99"/>
      <c r="DU23" s="99"/>
      <c r="DV23" s="99"/>
      <c r="DW23" s="99"/>
      <c r="DX23" s="99"/>
      <c r="DY23" s="99"/>
      <c r="DZ23" s="99"/>
      <c r="EA23" s="99"/>
      <c r="EB23" s="99"/>
      <c r="EC23" s="99"/>
      <c r="ED23" s="99"/>
      <c r="EE23" s="99"/>
      <c r="EF23" s="99"/>
      <c r="EG23" s="99"/>
      <c r="EH23" s="99"/>
      <c r="EI23" s="99"/>
      <c r="EJ23" s="99"/>
      <c r="EK23" s="99"/>
      <c r="EL23" s="99"/>
      <c r="EM23" s="99"/>
      <c r="EN23" s="99"/>
      <c r="EO23" s="99"/>
      <c r="EP23" s="99"/>
      <c r="EQ23" s="99"/>
      <c r="ER23" s="99"/>
      <c r="ES23" s="99"/>
      <c r="ET23" s="99"/>
      <c r="EU23" s="99"/>
      <c r="EV23" s="99"/>
      <c r="EW23" s="99"/>
      <c r="EX23" s="99"/>
      <c r="EY23" s="99"/>
      <c r="EZ23" s="99"/>
      <c r="FA23" s="99"/>
      <c r="FB23" s="99"/>
      <c r="FC23" s="99"/>
      <c r="FD23" s="99"/>
      <c r="FE23" s="99"/>
      <c r="FF23" s="99"/>
      <c r="FG23" s="99"/>
      <c r="FH23" s="99"/>
      <c r="FI23" s="99"/>
      <c r="FJ23" s="99"/>
      <c r="FK23" s="99"/>
      <c r="FL23" s="99"/>
      <c r="FM23" s="99"/>
      <c r="FN23" s="99"/>
      <c r="FO23" s="99"/>
      <c r="FP23" s="99"/>
      <c r="FQ23" s="99"/>
      <c r="FR23" s="99"/>
      <c r="FS23" s="99"/>
      <c r="FT23" s="99"/>
      <c r="FU23" s="99"/>
      <c r="FV23" s="99"/>
      <c r="FW23" s="99"/>
      <c r="FX23" s="99"/>
      <c r="FY23" s="99"/>
      <c r="FZ23" s="99"/>
      <c r="GA23" s="99"/>
      <c r="GB23" s="99"/>
      <c r="GC23" s="99"/>
      <c r="GD23" s="99"/>
      <c r="GE23" s="99"/>
      <c r="GF23" s="99"/>
      <c r="GG23" s="99"/>
      <c r="GH23" s="99"/>
      <c r="GI23" s="99"/>
      <c r="GJ23" s="99"/>
      <c r="GK23" s="99"/>
      <c r="GL23" s="99"/>
      <c r="GM23" s="99"/>
      <c r="GN23" s="99"/>
      <c r="GO23" s="99"/>
      <c r="GP23" s="99"/>
      <c r="GQ23" s="99"/>
      <c r="GR23" s="99"/>
      <c r="GS23" s="99"/>
      <c r="GT23" s="99"/>
      <c r="GU23" s="99"/>
      <c r="GV23" s="99"/>
      <c r="GW23" s="99"/>
      <c r="GX23" s="99"/>
      <c r="GY23" s="99"/>
      <c r="GZ23" s="99"/>
      <c r="HA23" s="99"/>
      <c r="HB23" s="99"/>
      <c r="HC23" s="99"/>
      <c r="HD23" s="99"/>
      <c r="HE23" s="99"/>
      <c r="HF23" s="99"/>
      <c r="HG23" s="99"/>
      <c r="HH23" s="99"/>
      <c r="HI23" s="99"/>
      <c r="HJ23" s="99"/>
      <c r="HK23" s="99"/>
      <c r="HL23" s="99"/>
      <c r="HM23" s="99"/>
      <c r="HN23" s="99"/>
      <c r="HO23" s="99"/>
      <c r="HP23" s="99"/>
      <c r="HQ23" s="99"/>
      <c r="HR23" s="99"/>
      <c r="HS23" s="99"/>
      <c r="HT23" s="99"/>
      <c r="HU23" s="99"/>
      <c r="HV23" s="99"/>
      <c r="HW23" s="99"/>
      <c r="HX23" s="99"/>
      <c r="HY23" s="99"/>
      <c r="HZ23" s="99"/>
      <c r="IA23" s="99"/>
      <c r="IB23" s="99"/>
      <c r="IC23" s="99"/>
      <c r="ID23" s="99"/>
      <c r="IE23" s="99"/>
      <c r="IF23" s="99"/>
      <c r="IG23" s="99"/>
      <c r="IH23" s="99"/>
      <c r="II23" s="99"/>
      <c r="IJ23" s="99"/>
      <c r="IK23" s="99"/>
      <c r="IL23" s="99"/>
      <c r="IM23" s="99"/>
      <c r="IN23" s="99"/>
      <c r="IO23" s="99"/>
      <c r="IP23" s="99"/>
      <c r="IQ23" s="99"/>
      <c r="IR23" s="99"/>
      <c r="IS23" s="99"/>
      <c r="IT23" s="99"/>
      <c r="IU23" s="99"/>
    </row>
    <row r="24" spans="1:255" ht="25.5" customHeight="1">
      <c r="A24" s="99"/>
      <c r="B24" s="141"/>
      <c r="C24" s="142"/>
      <c r="D24" s="143">
        <f>SUMIF('参加者別報告額一覧（様式5号） '!$J$117:$J$126,B24,'参加者別報告額一覧（様式5号） '!$M$117:$N$126)</f>
        <v>0</v>
      </c>
      <c r="E24" s="190">
        <f>C24-D24</f>
        <v>0</v>
      </c>
      <c r="F24" s="142"/>
      <c r="G24" s="143">
        <f>SUMIF('参加者別報告額一覧（様式5号） '!J$117:J$126,B24,'参加者別報告額一覧（様式5号） '!$P$117:$P$127)</f>
        <v>0</v>
      </c>
      <c r="H24" s="144">
        <f>F24-G24</f>
        <v>0</v>
      </c>
      <c r="I24" s="142">
        <f t="shared" ref="I24:I25" si="4">C24+F24</f>
        <v>0</v>
      </c>
      <c r="J24" s="143">
        <f t="shared" si="3"/>
        <v>0</v>
      </c>
      <c r="K24" s="144">
        <f>I24-J24</f>
        <v>0</v>
      </c>
      <c r="L24" s="139"/>
      <c r="M24" s="140"/>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c r="CX24" s="99"/>
      <c r="CY24" s="99"/>
      <c r="CZ24" s="99"/>
      <c r="DA24" s="99"/>
      <c r="DB24" s="99"/>
      <c r="DC24" s="99"/>
      <c r="DD24" s="99"/>
      <c r="DE24" s="99"/>
      <c r="DF24" s="99"/>
      <c r="DG24" s="99"/>
      <c r="DH24" s="99"/>
      <c r="DI24" s="99"/>
      <c r="DJ24" s="99"/>
      <c r="DK24" s="99"/>
      <c r="DL24" s="99"/>
      <c r="DM24" s="99"/>
      <c r="DN24" s="99"/>
      <c r="DO24" s="99"/>
      <c r="DP24" s="99"/>
      <c r="DQ24" s="99"/>
      <c r="DR24" s="99"/>
      <c r="DS24" s="99"/>
      <c r="DT24" s="99"/>
      <c r="DU24" s="99"/>
      <c r="DV24" s="99"/>
      <c r="DW24" s="99"/>
      <c r="DX24" s="99"/>
      <c r="DY24" s="99"/>
      <c r="DZ24" s="99"/>
      <c r="EA24" s="99"/>
      <c r="EB24" s="99"/>
      <c r="EC24" s="99"/>
      <c r="ED24" s="99"/>
      <c r="EE24" s="99"/>
      <c r="EF24" s="99"/>
      <c r="EG24" s="99"/>
      <c r="EH24" s="99"/>
      <c r="EI24" s="99"/>
      <c r="EJ24" s="99"/>
      <c r="EK24" s="99"/>
      <c r="EL24" s="99"/>
      <c r="EM24" s="99"/>
      <c r="EN24" s="99"/>
      <c r="EO24" s="99"/>
      <c r="EP24" s="99"/>
      <c r="EQ24" s="99"/>
      <c r="ER24" s="99"/>
      <c r="ES24" s="99"/>
      <c r="ET24" s="99"/>
      <c r="EU24" s="99"/>
      <c r="EV24" s="99"/>
      <c r="EW24" s="99"/>
      <c r="EX24" s="99"/>
      <c r="EY24" s="99"/>
      <c r="EZ24" s="99"/>
      <c r="FA24" s="99"/>
      <c r="FB24" s="99"/>
      <c r="FC24" s="99"/>
      <c r="FD24" s="99"/>
      <c r="FE24" s="99"/>
      <c r="FF24" s="99"/>
      <c r="FG24" s="99"/>
      <c r="FH24" s="99"/>
      <c r="FI24" s="99"/>
      <c r="FJ24" s="99"/>
      <c r="FK24" s="99"/>
      <c r="FL24" s="99"/>
      <c r="FM24" s="99"/>
      <c r="FN24" s="99"/>
      <c r="FO24" s="99"/>
      <c r="FP24" s="99"/>
      <c r="FQ24" s="99"/>
      <c r="FR24" s="99"/>
      <c r="FS24" s="99"/>
      <c r="FT24" s="99"/>
      <c r="FU24" s="99"/>
      <c r="FV24" s="99"/>
      <c r="FW24" s="99"/>
      <c r="FX24" s="99"/>
      <c r="FY24" s="99"/>
      <c r="FZ24" s="99"/>
      <c r="GA24" s="99"/>
      <c r="GB24" s="99"/>
      <c r="GC24" s="99"/>
      <c r="GD24" s="99"/>
      <c r="GE24" s="99"/>
      <c r="GF24" s="99"/>
      <c r="GG24" s="99"/>
      <c r="GH24" s="99"/>
      <c r="GI24" s="99"/>
      <c r="GJ24" s="99"/>
      <c r="GK24" s="99"/>
      <c r="GL24" s="99"/>
      <c r="GM24" s="99"/>
      <c r="GN24" s="99"/>
      <c r="GO24" s="99"/>
      <c r="GP24" s="99"/>
      <c r="GQ24" s="99"/>
      <c r="GR24" s="99"/>
      <c r="GS24" s="99"/>
      <c r="GT24" s="99"/>
      <c r="GU24" s="99"/>
      <c r="GV24" s="99"/>
      <c r="GW24" s="99"/>
      <c r="GX24" s="99"/>
      <c r="GY24" s="99"/>
      <c r="GZ24" s="99"/>
      <c r="HA24" s="99"/>
      <c r="HB24" s="99"/>
      <c r="HC24" s="99"/>
      <c r="HD24" s="99"/>
      <c r="HE24" s="99"/>
      <c r="HF24" s="99"/>
      <c r="HG24" s="99"/>
      <c r="HH24" s="99"/>
      <c r="HI24" s="99"/>
      <c r="HJ24" s="99"/>
      <c r="HK24" s="99"/>
      <c r="HL24" s="99"/>
      <c r="HM24" s="99"/>
      <c r="HN24" s="99"/>
      <c r="HO24" s="99"/>
      <c r="HP24" s="99"/>
      <c r="HQ24" s="99"/>
      <c r="HR24" s="99"/>
      <c r="HS24" s="99"/>
      <c r="HT24" s="99"/>
      <c r="HU24" s="99"/>
      <c r="HV24" s="99"/>
      <c r="HW24" s="99"/>
      <c r="HX24" s="99"/>
      <c r="HY24" s="99"/>
      <c r="HZ24" s="99"/>
      <c r="IA24" s="99"/>
      <c r="IB24" s="99"/>
      <c r="IC24" s="99"/>
      <c r="ID24" s="99"/>
      <c r="IE24" s="99"/>
      <c r="IF24" s="99"/>
      <c r="IG24" s="99"/>
      <c r="IH24" s="99"/>
      <c r="II24" s="99"/>
      <c r="IJ24" s="99"/>
      <c r="IK24" s="99"/>
      <c r="IL24" s="99"/>
      <c r="IM24" s="99"/>
      <c r="IN24" s="99"/>
      <c r="IO24" s="99"/>
      <c r="IP24" s="99"/>
      <c r="IQ24" s="99"/>
      <c r="IR24" s="99"/>
      <c r="IS24" s="99"/>
      <c r="IT24" s="99"/>
      <c r="IU24" s="99"/>
    </row>
    <row r="25" spans="1:255" ht="25.5" customHeight="1" thickBot="1">
      <c r="A25" s="99"/>
      <c r="B25" s="145"/>
      <c r="C25" s="142"/>
      <c r="D25" s="143">
        <f>SUMIF('参加者別報告額一覧（様式5号） '!$J$117:$J$126,B25,'参加者別報告額一覧（様式5号） '!$M$117:$N$126)</f>
        <v>0</v>
      </c>
      <c r="E25" s="190">
        <f>C25-D25</f>
        <v>0</v>
      </c>
      <c r="F25" s="142"/>
      <c r="G25" s="143">
        <f>SUMIF('参加者別報告額一覧（様式5号） '!J$117:J$126,B25,'参加者別報告額一覧（様式5号） '!$P$117:$P$127)</f>
        <v>0</v>
      </c>
      <c r="H25" s="144">
        <f>F25-G25</f>
        <v>0</v>
      </c>
      <c r="I25" s="142">
        <f t="shared" si="4"/>
        <v>0</v>
      </c>
      <c r="J25" s="143">
        <f t="shared" si="3"/>
        <v>0</v>
      </c>
      <c r="K25" s="144">
        <f>I25-J25</f>
        <v>0</v>
      </c>
      <c r="L25" s="139"/>
      <c r="M25" s="140"/>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c r="CX25" s="99"/>
      <c r="CY25" s="99"/>
      <c r="CZ25" s="99"/>
      <c r="DA25" s="99"/>
      <c r="DB25" s="99"/>
      <c r="DC25" s="99"/>
      <c r="DD25" s="99"/>
      <c r="DE25" s="99"/>
      <c r="DF25" s="99"/>
      <c r="DG25" s="99"/>
      <c r="DH25" s="99"/>
      <c r="DI25" s="99"/>
      <c r="DJ25" s="99"/>
      <c r="DK25" s="99"/>
      <c r="DL25" s="99"/>
      <c r="DM25" s="99"/>
      <c r="DN25" s="99"/>
      <c r="DO25" s="99"/>
      <c r="DP25" s="99"/>
      <c r="DQ25" s="99"/>
      <c r="DR25" s="99"/>
      <c r="DS25" s="99"/>
      <c r="DT25" s="99"/>
      <c r="DU25" s="99"/>
      <c r="DV25" s="99"/>
      <c r="DW25" s="99"/>
      <c r="DX25" s="99"/>
      <c r="DY25" s="99"/>
      <c r="DZ25" s="99"/>
      <c r="EA25" s="99"/>
      <c r="EB25" s="99"/>
      <c r="EC25" s="99"/>
      <c r="ED25" s="99"/>
      <c r="EE25" s="99"/>
      <c r="EF25" s="99"/>
      <c r="EG25" s="99"/>
      <c r="EH25" s="99"/>
      <c r="EI25" s="99"/>
      <c r="EJ25" s="99"/>
      <c r="EK25" s="99"/>
      <c r="EL25" s="99"/>
      <c r="EM25" s="99"/>
      <c r="EN25" s="99"/>
      <c r="EO25" s="99"/>
      <c r="EP25" s="99"/>
      <c r="EQ25" s="99"/>
      <c r="ER25" s="99"/>
      <c r="ES25" s="99"/>
      <c r="ET25" s="99"/>
      <c r="EU25" s="99"/>
      <c r="EV25" s="99"/>
      <c r="EW25" s="99"/>
      <c r="EX25" s="99"/>
      <c r="EY25" s="99"/>
      <c r="EZ25" s="99"/>
      <c r="FA25" s="99"/>
      <c r="FB25" s="99"/>
      <c r="FC25" s="99"/>
      <c r="FD25" s="99"/>
      <c r="FE25" s="99"/>
      <c r="FF25" s="99"/>
      <c r="FG25" s="99"/>
      <c r="FH25" s="99"/>
      <c r="FI25" s="99"/>
      <c r="FJ25" s="99"/>
      <c r="FK25" s="99"/>
      <c r="FL25" s="99"/>
      <c r="FM25" s="99"/>
      <c r="FN25" s="99"/>
      <c r="FO25" s="99"/>
      <c r="FP25" s="99"/>
      <c r="FQ25" s="99"/>
      <c r="FR25" s="99"/>
      <c r="FS25" s="99"/>
      <c r="FT25" s="99"/>
      <c r="FU25" s="99"/>
      <c r="FV25" s="99"/>
      <c r="FW25" s="99"/>
      <c r="FX25" s="99"/>
      <c r="FY25" s="99"/>
      <c r="FZ25" s="99"/>
      <c r="GA25" s="99"/>
      <c r="GB25" s="99"/>
      <c r="GC25" s="99"/>
      <c r="GD25" s="99"/>
      <c r="GE25" s="99"/>
      <c r="GF25" s="99"/>
      <c r="GG25" s="99"/>
      <c r="GH25" s="99"/>
      <c r="GI25" s="99"/>
      <c r="GJ25" s="99"/>
      <c r="GK25" s="99"/>
      <c r="GL25" s="99"/>
      <c r="GM25" s="99"/>
      <c r="GN25" s="99"/>
      <c r="GO25" s="99"/>
      <c r="GP25" s="99"/>
      <c r="GQ25" s="99"/>
      <c r="GR25" s="99"/>
      <c r="GS25" s="99"/>
      <c r="GT25" s="99"/>
      <c r="GU25" s="99"/>
      <c r="GV25" s="99"/>
      <c r="GW25" s="99"/>
      <c r="GX25" s="99"/>
      <c r="GY25" s="99"/>
      <c r="GZ25" s="99"/>
      <c r="HA25" s="99"/>
      <c r="HB25" s="99"/>
      <c r="HC25" s="99"/>
      <c r="HD25" s="99"/>
      <c r="HE25" s="99"/>
      <c r="HF25" s="99"/>
      <c r="HG25" s="99"/>
      <c r="HH25" s="99"/>
      <c r="HI25" s="99"/>
      <c r="HJ25" s="99"/>
      <c r="HK25" s="99"/>
      <c r="HL25" s="99"/>
      <c r="HM25" s="99"/>
      <c r="HN25" s="99"/>
      <c r="HO25" s="99"/>
      <c r="HP25" s="99"/>
      <c r="HQ25" s="99"/>
      <c r="HR25" s="99"/>
      <c r="HS25" s="99"/>
      <c r="HT25" s="99"/>
      <c r="HU25" s="99"/>
      <c r="HV25" s="99"/>
      <c r="HW25" s="99"/>
      <c r="HX25" s="99"/>
      <c r="HY25" s="99"/>
      <c r="HZ25" s="99"/>
      <c r="IA25" s="99"/>
      <c r="IB25" s="99"/>
      <c r="IC25" s="99"/>
      <c r="ID25" s="99"/>
      <c r="IE25" s="99"/>
      <c r="IF25" s="99"/>
      <c r="IG25" s="99"/>
      <c r="IH25" s="99"/>
      <c r="II25" s="99"/>
      <c r="IJ25" s="99"/>
      <c r="IK25" s="99"/>
      <c r="IL25" s="99"/>
      <c r="IM25" s="99"/>
      <c r="IN25" s="99"/>
      <c r="IO25" s="99"/>
      <c r="IP25" s="99"/>
      <c r="IQ25" s="99"/>
      <c r="IR25" s="99"/>
      <c r="IS25" s="99"/>
      <c r="IT25" s="99"/>
      <c r="IU25" s="99"/>
    </row>
    <row r="26" spans="1:255" ht="25.5" customHeight="1" thickBot="1">
      <c r="A26" s="99"/>
      <c r="B26" s="146" t="s">
        <v>35</v>
      </c>
      <c r="C26" s="147">
        <f>SUM(C21:C25)</f>
        <v>603380</v>
      </c>
      <c r="D26" s="148">
        <f t="shared" ref="D26:K26" si="5">SUM(D21:D25)</f>
        <v>592860</v>
      </c>
      <c r="E26" s="191">
        <f t="shared" si="5"/>
        <v>10520</v>
      </c>
      <c r="F26" s="147">
        <f t="shared" si="5"/>
        <v>712800</v>
      </c>
      <c r="G26" s="148">
        <f t="shared" si="5"/>
        <v>499280</v>
      </c>
      <c r="H26" s="149">
        <f t="shared" si="5"/>
        <v>213520</v>
      </c>
      <c r="I26" s="147">
        <f t="shared" si="5"/>
        <v>1316180</v>
      </c>
      <c r="J26" s="148">
        <f t="shared" si="5"/>
        <v>1092140</v>
      </c>
      <c r="K26" s="149">
        <f t="shared" si="5"/>
        <v>224040</v>
      </c>
      <c r="L26" s="139"/>
      <c r="M26" s="140"/>
      <c r="N26" s="99"/>
      <c r="O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c r="CN26" s="99"/>
      <c r="CO26" s="99"/>
      <c r="CP26" s="99"/>
      <c r="CQ26" s="99"/>
      <c r="CR26" s="99"/>
      <c r="CS26" s="99"/>
      <c r="CT26" s="99"/>
      <c r="CU26" s="99"/>
      <c r="CV26" s="99"/>
      <c r="CW26" s="99"/>
      <c r="CX26" s="99"/>
      <c r="CY26" s="99"/>
      <c r="CZ26" s="99"/>
      <c r="DA26" s="99"/>
      <c r="DB26" s="99"/>
      <c r="DC26" s="99"/>
      <c r="DD26" s="99"/>
      <c r="DE26" s="99"/>
      <c r="DF26" s="99"/>
      <c r="DG26" s="99"/>
      <c r="DH26" s="99"/>
      <c r="DI26" s="99"/>
      <c r="DJ26" s="99"/>
      <c r="DK26" s="99"/>
      <c r="DL26" s="99"/>
      <c r="DM26" s="99"/>
      <c r="DN26" s="99"/>
      <c r="DO26" s="99"/>
      <c r="DP26" s="99"/>
      <c r="DQ26" s="99"/>
      <c r="DR26" s="99"/>
      <c r="DS26" s="99"/>
      <c r="DT26" s="99"/>
      <c r="DU26" s="99"/>
      <c r="DV26" s="99"/>
      <c r="DW26" s="99"/>
      <c r="DX26" s="99"/>
      <c r="DY26" s="99"/>
      <c r="DZ26" s="99"/>
      <c r="EA26" s="99"/>
      <c r="EB26" s="99"/>
      <c r="EC26" s="99"/>
      <c r="ED26" s="99"/>
      <c r="EE26" s="99"/>
      <c r="EF26" s="99"/>
      <c r="EG26" s="99"/>
      <c r="EH26" s="99"/>
      <c r="EI26" s="99"/>
      <c r="EJ26" s="99"/>
      <c r="EK26" s="99"/>
      <c r="EL26" s="99"/>
      <c r="EM26" s="99"/>
      <c r="EN26" s="99"/>
      <c r="EO26" s="99"/>
      <c r="EP26" s="99"/>
      <c r="EQ26" s="99"/>
      <c r="ER26" s="99"/>
      <c r="ES26" s="99"/>
      <c r="ET26" s="99"/>
      <c r="EU26" s="99"/>
      <c r="EV26" s="99"/>
      <c r="EW26" s="99"/>
      <c r="EX26" s="99"/>
      <c r="EY26" s="99"/>
      <c r="EZ26" s="99"/>
      <c r="FA26" s="99"/>
      <c r="FB26" s="99"/>
      <c r="FC26" s="99"/>
      <c r="FD26" s="99"/>
      <c r="FE26" s="99"/>
      <c r="FF26" s="99"/>
      <c r="FG26" s="99"/>
      <c r="FH26" s="99"/>
      <c r="FI26" s="99"/>
      <c r="FJ26" s="99"/>
      <c r="FK26" s="99"/>
      <c r="FL26" s="99"/>
      <c r="FM26" s="99"/>
      <c r="FN26" s="99"/>
      <c r="FO26" s="99"/>
      <c r="FP26" s="99"/>
      <c r="FQ26" s="99"/>
      <c r="FR26" s="99"/>
      <c r="FS26" s="99"/>
      <c r="FT26" s="99"/>
      <c r="FU26" s="99"/>
      <c r="FV26" s="99"/>
      <c r="FW26" s="99"/>
      <c r="FX26" s="99"/>
      <c r="FY26" s="99"/>
      <c r="FZ26" s="99"/>
      <c r="GA26" s="99"/>
      <c r="GB26" s="99"/>
      <c r="GC26" s="99"/>
      <c r="GD26" s="99"/>
      <c r="GE26" s="99"/>
      <c r="GF26" s="99"/>
      <c r="GG26" s="99"/>
      <c r="GH26" s="99"/>
      <c r="GI26" s="99"/>
      <c r="GJ26" s="99"/>
      <c r="GK26" s="99"/>
      <c r="GL26" s="99"/>
      <c r="GM26" s="99"/>
      <c r="GN26" s="99"/>
      <c r="GO26" s="99"/>
      <c r="GP26" s="99"/>
      <c r="GQ26" s="99"/>
      <c r="GR26" s="99"/>
      <c r="GS26" s="99"/>
      <c r="GT26" s="99"/>
      <c r="GU26" s="99"/>
      <c r="GV26" s="99"/>
      <c r="GW26" s="99"/>
      <c r="GX26" s="99"/>
      <c r="GY26" s="99"/>
      <c r="GZ26" s="99"/>
      <c r="HA26" s="99"/>
      <c r="HB26" s="99"/>
      <c r="HC26" s="99"/>
      <c r="HD26" s="99"/>
      <c r="HE26" s="99"/>
      <c r="HF26" s="99"/>
      <c r="HG26" s="99"/>
      <c r="HH26" s="99"/>
      <c r="HI26" s="99"/>
      <c r="HJ26" s="99"/>
      <c r="HK26" s="99"/>
      <c r="HL26" s="99"/>
      <c r="HM26" s="99"/>
      <c r="HN26" s="99"/>
      <c r="HO26" s="99"/>
      <c r="HP26" s="99"/>
      <c r="HQ26" s="99"/>
      <c r="HR26" s="99"/>
      <c r="HS26" s="99"/>
      <c r="HT26" s="99"/>
      <c r="HU26" s="99"/>
      <c r="HV26" s="99"/>
      <c r="HW26" s="99"/>
      <c r="HX26" s="99"/>
      <c r="HY26" s="99"/>
      <c r="HZ26" s="99"/>
      <c r="IA26" s="99"/>
      <c r="IB26" s="99"/>
      <c r="IC26" s="99"/>
      <c r="ID26" s="99"/>
      <c r="IE26" s="99"/>
      <c r="IF26" s="99"/>
      <c r="IG26" s="99"/>
      <c r="IH26" s="99"/>
      <c r="II26" s="99"/>
      <c r="IJ26" s="99"/>
      <c r="IK26" s="99"/>
      <c r="IL26" s="99"/>
      <c r="IM26" s="99"/>
      <c r="IN26" s="99"/>
      <c r="IO26" s="99"/>
      <c r="IP26" s="99"/>
      <c r="IQ26" s="99"/>
      <c r="IR26" s="99"/>
      <c r="IS26" s="99"/>
      <c r="IT26" s="99"/>
      <c r="IU26" s="99"/>
    </row>
    <row r="27" spans="1:255" ht="25.5" customHeight="1">
      <c r="A27" s="99"/>
      <c r="B27" s="263" t="s">
        <v>72</v>
      </c>
      <c r="C27" s="554"/>
      <c r="D27" s="555"/>
      <c r="E27" s="555"/>
      <c r="F27" s="555"/>
      <c r="G27" s="555"/>
      <c r="H27" s="556"/>
      <c r="I27" s="264"/>
      <c r="J27" s="265"/>
      <c r="K27" s="266">
        <f>I27-J27</f>
        <v>0</v>
      </c>
      <c r="L27" s="163"/>
      <c r="M27" s="164"/>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99"/>
      <c r="CR27" s="99"/>
      <c r="CS27" s="99"/>
      <c r="CT27" s="99"/>
      <c r="CU27" s="99"/>
      <c r="CV27" s="99"/>
      <c r="CW27" s="99"/>
      <c r="CX27" s="99"/>
      <c r="CY27" s="99"/>
      <c r="CZ27" s="99"/>
      <c r="DA27" s="99"/>
      <c r="DB27" s="99"/>
      <c r="DC27" s="99"/>
      <c r="DD27" s="99"/>
      <c r="DE27" s="99"/>
      <c r="DF27" s="99"/>
      <c r="DG27" s="99"/>
      <c r="DH27" s="99"/>
      <c r="DI27" s="99"/>
      <c r="DJ27" s="99"/>
      <c r="DK27" s="99"/>
      <c r="DL27" s="99"/>
      <c r="DM27" s="99"/>
      <c r="DN27" s="99"/>
      <c r="DO27" s="99"/>
      <c r="DP27" s="99"/>
      <c r="DQ27" s="99"/>
      <c r="DR27" s="99"/>
      <c r="DS27" s="99"/>
      <c r="DT27" s="99"/>
      <c r="DU27" s="99"/>
      <c r="DV27" s="99"/>
      <c r="DW27" s="99"/>
      <c r="DX27" s="99"/>
      <c r="DY27" s="99"/>
      <c r="DZ27" s="99"/>
      <c r="EA27" s="99"/>
      <c r="EB27" s="99"/>
      <c r="EC27" s="99"/>
      <c r="ED27" s="99"/>
      <c r="EE27" s="99"/>
      <c r="EF27" s="99"/>
      <c r="EG27" s="99"/>
      <c r="EH27" s="99"/>
      <c r="EI27" s="99"/>
      <c r="EJ27" s="99"/>
      <c r="EK27" s="99"/>
      <c r="EL27" s="99"/>
      <c r="EM27" s="99"/>
      <c r="EN27" s="99"/>
      <c r="EO27" s="99"/>
      <c r="EP27" s="99"/>
      <c r="EQ27" s="99"/>
      <c r="ER27" s="99"/>
      <c r="ES27" s="99"/>
      <c r="ET27" s="99"/>
      <c r="EU27" s="99"/>
      <c r="EV27" s="99"/>
      <c r="EW27" s="99"/>
      <c r="EX27" s="99"/>
      <c r="EY27" s="99"/>
      <c r="EZ27" s="99"/>
      <c r="FA27" s="99"/>
      <c r="FB27" s="99"/>
      <c r="FC27" s="99"/>
      <c r="FD27" s="99"/>
      <c r="FE27" s="99"/>
      <c r="FF27" s="99"/>
      <c r="FG27" s="99"/>
      <c r="FH27" s="99"/>
      <c r="FI27" s="99"/>
      <c r="FJ27" s="99"/>
      <c r="FK27" s="99"/>
      <c r="FL27" s="99"/>
      <c r="FM27" s="99"/>
      <c r="FN27" s="99"/>
      <c r="FO27" s="99"/>
      <c r="FP27" s="99"/>
      <c r="FQ27" s="99"/>
      <c r="FR27" s="99"/>
      <c r="FS27" s="99"/>
      <c r="FT27" s="99"/>
      <c r="FU27" s="99"/>
      <c r="FV27" s="99"/>
      <c r="FW27" s="99"/>
      <c r="FX27" s="99"/>
      <c r="FY27" s="99"/>
      <c r="FZ27" s="99"/>
      <c r="GA27" s="99"/>
      <c r="GB27" s="99"/>
      <c r="GC27" s="99"/>
      <c r="GD27" s="99"/>
      <c r="GE27" s="99"/>
      <c r="GF27" s="99"/>
      <c r="GG27" s="99"/>
      <c r="GH27" s="99"/>
      <c r="GI27" s="99"/>
      <c r="GJ27" s="99"/>
      <c r="GK27" s="99"/>
      <c r="GL27" s="99"/>
      <c r="GM27" s="99"/>
      <c r="GN27" s="99"/>
      <c r="GO27" s="99"/>
      <c r="GP27" s="99"/>
      <c r="GQ27" s="99"/>
      <c r="GR27" s="99"/>
      <c r="GS27" s="99"/>
      <c r="GT27" s="99"/>
      <c r="GU27" s="99"/>
      <c r="GV27" s="99"/>
      <c r="GW27" s="99"/>
      <c r="GX27" s="99"/>
      <c r="GY27" s="99"/>
      <c r="GZ27" s="99"/>
      <c r="HA27" s="99"/>
      <c r="HB27" s="99"/>
      <c r="HC27" s="99"/>
      <c r="HD27" s="99"/>
      <c r="HE27" s="99"/>
      <c r="HF27" s="99"/>
      <c r="HG27" s="99"/>
      <c r="HH27" s="99"/>
      <c r="HI27" s="99"/>
      <c r="HJ27" s="99"/>
      <c r="HK27" s="99"/>
      <c r="HL27" s="99"/>
      <c r="HM27" s="99"/>
      <c r="HN27" s="99"/>
      <c r="HO27" s="99"/>
      <c r="HP27" s="99"/>
      <c r="HQ27" s="99"/>
      <c r="HR27" s="99"/>
      <c r="HS27" s="99"/>
      <c r="HT27" s="99"/>
      <c r="HU27" s="99"/>
      <c r="HV27" s="99"/>
      <c r="HW27" s="99"/>
      <c r="HX27" s="99"/>
      <c r="HY27" s="99"/>
      <c r="HZ27" s="99"/>
      <c r="IA27" s="99"/>
      <c r="IB27" s="99"/>
      <c r="IC27" s="99"/>
      <c r="ID27" s="99"/>
      <c r="IE27" s="99"/>
      <c r="IF27" s="99"/>
      <c r="IG27" s="99"/>
      <c r="IH27" s="99"/>
      <c r="II27" s="99"/>
      <c r="IJ27" s="99"/>
      <c r="IK27" s="99"/>
      <c r="IL27" s="99"/>
      <c r="IM27" s="99"/>
      <c r="IN27" s="99"/>
      <c r="IO27" s="99"/>
      <c r="IP27" s="99"/>
      <c r="IQ27" s="99"/>
      <c r="IR27" s="99"/>
      <c r="IS27" s="99"/>
      <c r="IT27" s="99"/>
      <c r="IU27" s="99"/>
    </row>
    <row r="28" spans="1:255" ht="25.5" customHeight="1">
      <c r="B28" s="109"/>
      <c r="C28" s="100"/>
      <c r="D28" s="100"/>
      <c r="E28" s="100"/>
      <c r="F28" s="100"/>
      <c r="G28" s="100"/>
      <c r="H28" s="100"/>
      <c r="I28" s="100"/>
      <c r="J28" s="100"/>
      <c r="K28" s="100"/>
      <c r="L28" s="100"/>
      <c r="M28" s="100"/>
    </row>
    <row r="29" spans="1:255" ht="25.5" customHeight="1">
      <c r="B29" s="109"/>
      <c r="C29" s="100"/>
      <c r="D29" s="100"/>
      <c r="E29" s="100"/>
      <c r="F29" s="100"/>
      <c r="G29" s="100"/>
      <c r="H29" s="101" t="s">
        <v>112</v>
      </c>
      <c r="I29" s="557">
        <f>$I$26+$I$27</f>
        <v>1316180</v>
      </c>
      <c r="J29" s="558"/>
      <c r="K29" s="100"/>
      <c r="L29" s="100"/>
      <c r="M29" s="100"/>
    </row>
    <row r="30" spans="1:255" ht="25.5" customHeight="1">
      <c r="B30" s="109"/>
      <c r="C30" s="100"/>
      <c r="D30" s="100"/>
      <c r="E30" s="100"/>
      <c r="F30" s="100"/>
      <c r="G30" s="100"/>
      <c r="H30" s="101" t="s">
        <v>113</v>
      </c>
      <c r="I30" s="557">
        <f>I29</f>
        <v>1316180</v>
      </c>
      <c r="J30" s="558"/>
      <c r="K30" s="100"/>
      <c r="L30" s="100"/>
      <c r="M30" s="100"/>
    </row>
    <row r="31" spans="1:255" ht="25.5" customHeight="1">
      <c r="B31" s="109"/>
      <c r="C31" s="100"/>
      <c r="D31" s="100"/>
      <c r="E31" s="100"/>
      <c r="F31" s="100"/>
      <c r="G31" s="100"/>
      <c r="H31" s="101" t="s">
        <v>110</v>
      </c>
      <c r="I31" s="557">
        <f>$J$26+$J$27</f>
        <v>1092140</v>
      </c>
      <c r="J31" s="558"/>
      <c r="K31" s="100"/>
      <c r="L31" s="100"/>
      <c r="M31" s="100"/>
    </row>
    <row r="32" spans="1:255" ht="25.5" customHeight="1">
      <c r="B32" s="109"/>
      <c r="C32" s="100"/>
      <c r="D32" s="100"/>
      <c r="E32" s="100"/>
      <c r="F32" s="100"/>
      <c r="G32" s="100"/>
      <c r="H32" s="101" t="s">
        <v>114</v>
      </c>
      <c r="I32" s="557">
        <f>I30-I31</f>
        <v>224040</v>
      </c>
      <c r="J32" s="558"/>
      <c r="K32" s="100"/>
      <c r="L32" s="100"/>
      <c r="M32" s="100"/>
    </row>
    <row r="33" spans="1:13" ht="25.5" customHeight="1">
      <c r="B33" s="109"/>
      <c r="C33" s="100"/>
      <c r="D33" s="100"/>
      <c r="E33" s="100"/>
      <c r="F33" s="100"/>
      <c r="G33" s="100"/>
      <c r="H33" s="100"/>
      <c r="I33" s="100"/>
      <c r="J33" s="100"/>
      <c r="K33" s="100"/>
      <c r="L33" s="100"/>
      <c r="M33" s="100"/>
    </row>
    <row r="34" spans="1:13" ht="16.5" customHeight="1">
      <c r="A34" s="102">
        <v>2</v>
      </c>
      <c r="B34" s="103" t="s">
        <v>32</v>
      </c>
      <c r="C34" s="99"/>
      <c r="D34" s="99"/>
      <c r="E34" s="99"/>
      <c r="F34" s="99"/>
      <c r="G34" s="99"/>
    </row>
    <row r="35" spans="1:13" ht="17.25" customHeight="1">
      <c r="A35" s="104" t="s">
        <v>101</v>
      </c>
      <c r="B35" s="105" t="s">
        <v>115</v>
      </c>
      <c r="C35" s="99"/>
      <c r="D35" s="99"/>
      <c r="E35" s="99"/>
      <c r="F35" s="99"/>
      <c r="G35" s="99"/>
    </row>
    <row r="36" spans="1:13" ht="17.25" customHeight="1">
      <c r="A36" s="104" t="s">
        <v>69</v>
      </c>
      <c r="B36" s="105" t="s">
        <v>116</v>
      </c>
      <c r="C36" s="99"/>
      <c r="D36" s="99"/>
      <c r="E36" s="99"/>
      <c r="F36" s="99"/>
      <c r="G36" s="99"/>
    </row>
    <row r="37" spans="1:13" ht="17.25" customHeight="1">
      <c r="A37" s="104" t="s">
        <v>70</v>
      </c>
      <c r="B37" s="106" t="s">
        <v>77</v>
      </c>
      <c r="C37" s="99"/>
      <c r="D37" s="99"/>
      <c r="E37" s="99"/>
      <c r="F37" s="99"/>
      <c r="G37" s="99"/>
    </row>
    <row r="38" spans="1:13" ht="17.25" customHeight="1">
      <c r="A38" s="104" t="s">
        <v>73</v>
      </c>
      <c r="B38" s="106" t="s">
        <v>174</v>
      </c>
      <c r="C38" s="99"/>
      <c r="D38" s="99"/>
      <c r="E38" s="99"/>
      <c r="F38" s="99"/>
      <c r="G38" s="99"/>
    </row>
    <row r="39" spans="1:13" ht="17.25" customHeight="1">
      <c r="A39" s="107" t="s">
        <v>71</v>
      </c>
      <c r="B39" s="106" t="s">
        <v>117</v>
      </c>
      <c r="C39" s="99"/>
      <c r="D39" s="99"/>
      <c r="E39" s="99"/>
      <c r="F39" s="99"/>
      <c r="G39" s="99"/>
    </row>
    <row r="40" spans="1:13" ht="17.25" customHeight="1">
      <c r="A40" s="108" t="s">
        <v>99</v>
      </c>
      <c r="B40" s="106" t="s">
        <v>173</v>
      </c>
      <c r="C40" s="99"/>
      <c r="D40" s="99"/>
      <c r="E40" s="99"/>
      <c r="F40" s="99"/>
      <c r="G40" s="99"/>
    </row>
    <row r="41" spans="1:13" ht="20.25" customHeight="1">
      <c r="G41" s="549" t="s">
        <v>31</v>
      </c>
      <c r="H41" s="550"/>
      <c r="I41" s="267">
        <f>'[1]交付申請書(様式第１号）'!S40</f>
        <v>0</v>
      </c>
      <c r="J41" s="268"/>
      <c r="K41" s="269"/>
    </row>
    <row r="42" spans="1:13" ht="20.25" customHeight="1">
      <c r="G42" s="549" t="s">
        <v>204</v>
      </c>
      <c r="H42" s="550"/>
      <c r="I42" s="270" t="str">
        <f>'[1]交付申請書(様式第１号）'!S41</f>
        <v>　　- 　　   　-　       -</v>
      </c>
      <c r="J42" s="271"/>
      <c r="K42" s="272"/>
    </row>
    <row r="43" spans="1:13" ht="20.25" customHeight="1">
      <c r="G43" s="549" t="s">
        <v>205</v>
      </c>
      <c r="H43" s="550"/>
      <c r="I43" s="267">
        <f>'[1]交付申請書(様式第１号）'!S42</f>
        <v>0</v>
      </c>
      <c r="J43" s="268"/>
      <c r="K43" s="269"/>
    </row>
    <row r="44" spans="1:13" ht="20.25" customHeight="1"/>
  </sheetData>
  <sheetProtection selectLockedCells="1"/>
  <dataConsolidate/>
  <mergeCells count="24">
    <mergeCell ref="A15:K15"/>
    <mergeCell ref="A2:K2"/>
    <mergeCell ref="J4:K4"/>
    <mergeCell ref="H7:J7"/>
    <mergeCell ref="S7:AA7"/>
    <mergeCell ref="H8:J8"/>
    <mergeCell ref="S8:AA8"/>
    <mergeCell ref="H9:J9"/>
    <mergeCell ref="M9:N9"/>
    <mergeCell ref="O9:P9"/>
    <mergeCell ref="U9:AA9"/>
    <mergeCell ref="H12:J12"/>
    <mergeCell ref="G43:H43"/>
    <mergeCell ref="B19:B20"/>
    <mergeCell ref="C19:E19"/>
    <mergeCell ref="F19:H19"/>
    <mergeCell ref="I19:K19"/>
    <mergeCell ref="C27:H27"/>
    <mergeCell ref="I29:J29"/>
    <mergeCell ref="I30:J30"/>
    <mergeCell ref="I31:J31"/>
    <mergeCell ref="I32:J32"/>
    <mergeCell ref="G41:H41"/>
    <mergeCell ref="G42:H42"/>
  </mergeCells>
  <phoneticPr fontId="33"/>
  <conditionalFormatting sqref="H12 I41 I43">
    <cfRule type="cellIs" dxfId="16" priority="3" operator="equal">
      <formula>""</formula>
    </cfRule>
  </conditionalFormatting>
  <conditionalFormatting sqref="E12">
    <cfRule type="cellIs" dxfId="15" priority="2" operator="equal">
      <formula>""</formula>
    </cfRule>
  </conditionalFormatting>
  <conditionalFormatting sqref="B21:C25 F21:F25 I27:J27 I30 I21:I25">
    <cfRule type="containsBlanks" dxfId="14" priority="1" stopIfTrue="1">
      <formula>LEN(TRIM(B21))=0</formula>
    </cfRule>
  </conditionalFormatting>
  <dataValidations count="5">
    <dataValidation type="list" allowBlank="1" showInputMessage="1" showErrorMessage="1" sqref="H12:J12" xr:uid="{C23552B1-CE95-46C7-B859-4490C9E1BE75}">
      <formula1>$O$11:$O$18</formula1>
    </dataValidation>
    <dataValidation type="list" allowBlank="1" showInputMessage="1" showErrorMessage="1" sqref="B21:B25" xr:uid="{8AB37710-E40A-4954-8A2C-0B4191E055F2}">
      <formula1>$P$11:$P$21</formula1>
    </dataValidation>
    <dataValidation allowBlank="1" showInputMessage="1" showErrorMessage="1" prompt="代表者を入力してください。" sqref="U9:AA9" xr:uid="{D0AD9D8E-C11E-49C5-8C68-36D40F1F3CB6}"/>
    <dataValidation allowBlank="1" showInputMessage="1" showErrorMessage="1" prompt="団体名を入力してください。" sqref="S8:AA8" xr:uid="{3973776A-67E2-46C6-B861-FEF05E26F184}"/>
    <dataValidation allowBlank="1" showInputMessage="1" showErrorMessage="1" prompt="住所を入力してください。_x000a_" sqref="S7:AA7" xr:uid="{7D982316-061F-447A-A147-A14B75F4B39E}"/>
  </dataValidations>
  <pageMargins left="0.51181102362204722" right="0.70866141732283472" top="0.74803149606299213" bottom="0.74803149606299213" header="0.31496062992125984" footer="0.31496062992125984"/>
  <pageSetup paperSize="9" scale="8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A8C8E-5A8E-4B4A-B212-B6A7DAE46F33}">
  <sheetPr codeName="Sheet8">
    <tabColor theme="8" tint="0.39997558519241921"/>
    <pageSetUpPr fitToPage="1"/>
  </sheetPr>
  <dimension ref="A1:AB295"/>
  <sheetViews>
    <sheetView view="pageBreakPreview" zoomScaleNormal="100" zoomScaleSheetLayoutView="100" workbookViewId="0">
      <pane xSplit="6" ySplit="9" topLeftCell="G10" activePane="bottomRight" state="frozen"/>
      <selection activeCell="AB25" sqref="AB25"/>
      <selection pane="topRight" activeCell="AB25" sqref="AB25"/>
      <selection pane="bottomLeft" activeCell="AB25" sqref="AB25"/>
      <selection pane="bottomRight" activeCell="P13" sqref="P13:P18"/>
    </sheetView>
  </sheetViews>
  <sheetFormatPr defaultColWidth="12.625" defaultRowHeight="15" customHeight="1"/>
  <cols>
    <col min="1" max="1" width="2.75" style="1" customWidth="1"/>
    <col min="2" max="2" width="8.375" style="1" customWidth="1"/>
    <col min="3" max="3" width="6.75" style="1" customWidth="1"/>
    <col min="4" max="4" width="13.375" style="1" customWidth="1"/>
    <col min="5" max="6" width="3" style="1" customWidth="1"/>
    <col min="7" max="10" width="9.625" style="1" customWidth="1"/>
    <col min="11" max="12" width="12.375" customWidth="1"/>
    <col min="13" max="13" width="8.375" style="1" customWidth="1"/>
    <col min="14" max="15" width="8.125" style="1" customWidth="1"/>
    <col min="16" max="16" width="8.875" customWidth="1"/>
    <col min="17" max="17" width="10.125" style="1" customWidth="1"/>
    <col min="18" max="18" width="16" style="1" customWidth="1"/>
    <col min="19" max="19" width="5.125" style="1" customWidth="1"/>
    <col min="20" max="20" width="15.5" style="1" bestFit="1" customWidth="1"/>
    <col min="21" max="21" width="7.5" style="1" bestFit="1" customWidth="1"/>
    <col min="22" max="22" width="8.5" style="1" bestFit="1" customWidth="1"/>
    <col min="23" max="23" width="17.625" style="1" bestFit="1" customWidth="1"/>
    <col min="24" max="28" width="5" style="1" customWidth="1"/>
    <col min="29" max="16384" width="12.625" style="1"/>
  </cols>
  <sheetData>
    <row r="1" spans="1:28" s="34" customFormat="1" ht="24.75" customHeight="1">
      <c r="A1" s="47" t="s">
        <v>45</v>
      </c>
      <c r="B1" s="16"/>
      <c r="C1" s="16"/>
      <c r="D1" s="16"/>
      <c r="E1" s="16"/>
      <c r="F1" s="16"/>
      <c r="G1" s="16"/>
      <c r="H1" s="16"/>
      <c r="I1" s="16"/>
      <c r="J1" s="16"/>
      <c r="K1" s="16"/>
      <c r="L1" s="16"/>
      <c r="M1" s="16"/>
      <c r="N1" s="16"/>
      <c r="O1" s="16"/>
      <c r="P1" s="16"/>
      <c r="Q1" s="48"/>
      <c r="R1" s="16"/>
      <c r="S1" s="15"/>
      <c r="T1" s="15"/>
      <c r="U1" s="15"/>
      <c r="V1" s="15"/>
      <c r="W1" s="15"/>
      <c r="X1" s="15"/>
      <c r="Y1" s="15"/>
      <c r="Z1" s="15"/>
      <c r="AA1" s="15"/>
      <c r="AB1" s="15"/>
    </row>
    <row r="2" spans="1:28" s="34" customFormat="1" ht="21" customHeight="1">
      <c r="A2" s="49"/>
      <c r="B2" s="50" t="s">
        <v>46</v>
      </c>
      <c r="C2" s="50"/>
      <c r="D2" s="50"/>
      <c r="E2" s="50"/>
      <c r="F2" s="50"/>
      <c r="G2" s="50"/>
      <c r="H2" s="50"/>
      <c r="I2" s="50"/>
      <c r="J2" s="50"/>
      <c r="K2" s="50"/>
      <c r="L2" s="50"/>
      <c r="M2" s="50"/>
      <c r="N2" s="50"/>
      <c r="O2" s="50"/>
      <c r="P2" s="50"/>
      <c r="Q2" s="50"/>
      <c r="R2" s="50"/>
      <c r="S2" s="15"/>
      <c r="T2" s="15"/>
      <c r="U2" s="35"/>
      <c r="V2" s="15"/>
      <c r="W2" s="15"/>
      <c r="X2" s="15"/>
      <c r="Y2" s="15"/>
      <c r="Z2" s="15"/>
      <c r="AA2" s="15"/>
      <c r="AB2" s="15"/>
    </row>
    <row r="3" spans="1:28" ht="9" customHeight="1">
      <c r="A3" s="51"/>
      <c r="B3" s="52"/>
      <c r="C3" s="52"/>
      <c r="D3" s="52"/>
      <c r="E3" s="52"/>
      <c r="F3" s="52"/>
      <c r="G3" s="52"/>
      <c r="H3" s="52"/>
      <c r="I3" s="52"/>
      <c r="J3" s="52"/>
      <c r="K3" s="52"/>
      <c r="L3" s="52"/>
      <c r="M3" s="52"/>
      <c r="N3" s="52"/>
      <c r="O3" s="52"/>
      <c r="P3" s="52"/>
      <c r="Q3" s="52"/>
      <c r="R3" s="52"/>
      <c r="S3" s="10"/>
      <c r="T3" s="10"/>
      <c r="U3" s="38"/>
      <c r="V3" s="10"/>
      <c r="W3" s="10"/>
      <c r="X3" s="10"/>
      <c r="Y3" s="10"/>
      <c r="Z3" s="10"/>
      <c r="AA3" s="10"/>
      <c r="AB3" s="10"/>
    </row>
    <row r="4" spans="1:28" ht="21" customHeight="1">
      <c r="A4" s="39"/>
      <c r="B4" s="36" t="s">
        <v>2</v>
      </c>
      <c r="C4" s="528"/>
      <c r="D4" s="529"/>
      <c r="E4" s="530"/>
      <c r="F4" s="40"/>
      <c r="G4" s="41"/>
      <c r="H4" s="41"/>
      <c r="I4" s="41"/>
      <c r="J4" s="41"/>
      <c r="K4" s="80"/>
      <c r="L4" s="80"/>
      <c r="M4" s="42"/>
      <c r="N4" s="42"/>
      <c r="O4" s="42"/>
      <c r="P4" s="83"/>
      <c r="Q4" s="43"/>
      <c r="R4" s="10"/>
      <c r="S4" s="10"/>
      <c r="T4" s="10"/>
      <c r="U4" s="38"/>
      <c r="V4" s="10"/>
      <c r="W4" s="10"/>
      <c r="X4" s="10"/>
      <c r="Y4" s="10"/>
      <c r="Z4" s="10"/>
      <c r="AA4" s="10"/>
      <c r="AB4" s="10"/>
    </row>
    <row r="5" spans="1:28" ht="21" customHeight="1">
      <c r="A5" s="39"/>
      <c r="B5" s="36" t="s">
        <v>4</v>
      </c>
      <c r="C5" s="528"/>
      <c r="D5" s="529"/>
      <c r="E5" s="530"/>
      <c r="F5" s="40"/>
      <c r="G5" s="44"/>
      <c r="H5" s="44"/>
      <c r="I5" s="44"/>
      <c r="J5" s="44"/>
      <c r="K5" s="81"/>
      <c r="L5" s="81"/>
      <c r="M5" s="44"/>
      <c r="N5" s="44"/>
      <c r="O5" s="44"/>
      <c r="P5" s="81"/>
      <c r="Q5" s="44"/>
      <c r="R5" s="44"/>
      <c r="S5" s="10"/>
      <c r="T5" s="10"/>
      <c r="U5" s="10"/>
      <c r="V5" s="45"/>
      <c r="W5" s="10"/>
      <c r="X5" s="10"/>
      <c r="Y5" s="10"/>
      <c r="Z5" s="10"/>
      <c r="AA5" s="10"/>
      <c r="AB5" s="10"/>
    </row>
    <row r="6" spans="1:28" ht="34.5" customHeight="1" thickBot="1">
      <c r="A6" s="39"/>
      <c r="B6" s="46"/>
      <c r="C6" s="46"/>
      <c r="D6" s="46"/>
      <c r="E6" s="46"/>
      <c r="F6" s="46"/>
      <c r="G6" s="531" t="s">
        <v>147</v>
      </c>
      <c r="H6" s="589"/>
      <c r="I6" s="589"/>
      <c r="J6" s="589"/>
      <c r="K6" s="589"/>
      <c r="L6" s="273"/>
      <c r="M6" s="44"/>
      <c r="N6" s="44"/>
      <c r="O6" s="44"/>
      <c r="P6" s="81"/>
      <c r="Q6" s="44"/>
      <c r="R6" s="44"/>
      <c r="S6" s="10"/>
      <c r="T6" s="10"/>
      <c r="U6" s="10"/>
      <c r="V6" s="10"/>
      <c r="W6" s="10"/>
      <c r="X6" s="10"/>
      <c r="Y6" s="10"/>
      <c r="Z6" s="10"/>
      <c r="AA6" s="10"/>
      <c r="AB6" s="10"/>
    </row>
    <row r="7" spans="1:28" ht="24" customHeight="1" thickBot="1">
      <c r="A7" s="590" t="s">
        <v>6</v>
      </c>
      <c r="B7" s="593" t="s">
        <v>79</v>
      </c>
      <c r="C7" s="593" t="s">
        <v>37</v>
      </c>
      <c r="D7" s="593" t="s">
        <v>93</v>
      </c>
      <c r="E7" s="596" t="s">
        <v>145</v>
      </c>
      <c r="F7" s="599" t="s">
        <v>146</v>
      </c>
      <c r="G7" s="155" t="s">
        <v>75</v>
      </c>
      <c r="H7" s="156"/>
      <c r="I7" s="156"/>
      <c r="J7" s="156"/>
      <c r="K7" s="156"/>
      <c r="L7" s="157"/>
      <c r="M7" s="78" t="s">
        <v>8</v>
      </c>
      <c r="N7" s="79"/>
      <c r="O7" s="79"/>
      <c r="P7" s="79"/>
      <c r="Q7" s="574" t="s">
        <v>94</v>
      </c>
      <c r="R7" s="577" t="s">
        <v>95</v>
      </c>
      <c r="S7" s="45"/>
      <c r="T7" s="45"/>
      <c r="U7" s="45"/>
      <c r="V7" s="10"/>
      <c r="W7" s="45"/>
      <c r="X7" s="45"/>
      <c r="Y7" s="45"/>
      <c r="Z7" s="45"/>
      <c r="AA7" s="45"/>
      <c r="AB7" s="45"/>
    </row>
    <row r="8" spans="1:28" ht="24" customHeight="1">
      <c r="A8" s="591"/>
      <c r="B8" s="594"/>
      <c r="C8" s="594"/>
      <c r="D8" s="594"/>
      <c r="E8" s="597"/>
      <c r="F8" s="600"/>
      <c r="G8" s="155" t="s">
        <v>150</v>
      </c>
      <c r="H8" s="156"/>
      <c r="I8" s="156"/>
      <c r="J8" s="156"/>
      <c r="K8" s="156"/>
      <c r="L8" s="187" t="s">
        <v>194</v>
      </c>
      <c r="M8" s="578" t="s">
        <v>13</v>
      </c>
      <c r="N8" s="580" t="s">
        <v>14</v>
      </c>
      <c r="O8" s="587" t="s">
        <v>248</v>
      </c>
      <c r="P8" s="582" t="s">
        <v>76</v>
      </c>
      <c r="Q8" s="575"/>
      <c r="R8" s="575"/>
      <c r="S8" s="45"/>
      <c r="T8" s="45"/>
      <c r="U8" s="45"/>
      <c r="V8" s="10"/>
      <c r="W8" s="45"/>
      <c r="X8" s="45"/>
      <c r="Y8" s="45"/>
      <c r="Z8" s="45"/>
      <c r="AA8" s="45"/>
      <c r="AB8" s="45"/>
    </row>
    <row r="9" spans="1:28" ht="24" customHeight="1" thickBot="1">
      <c r="A9" s="592"/>
      <c r="B9" s="595"/>
      <c r="C9" s="595"/>
      <c r="D9" s="595"/>
      <c r="E9" s="598"/>
      <c r="F9" s="601"/>
      <c r="G9" s="274" t="s">
        <v>123</v>
      </c>
      <c r="H9" s="151" t="s">
        <v>122</v>
      </c>
      <c r="I9" s="275" t="s">
        <v>148</v>
      </c>
      <c r="J9" s="276" t="s">
        <v>149</v>
      </c>
      <c r="K9" s="158" t="s">
        <v>151</v>
      </c>
      <c r="L9" s="225" t="s">
        <v>195</v>
      </c>
      <c r="M9" s="579"/>
      <c r="N9" s="581"/>
      <c r="O9" s="588"/>
      <c r="P9" s="583"/>
      <c r="Q9" s="576"/>
      <c r="R9" s="576"/>
      <c r="S9" s="10"/>
      <c r="T9" s="564" t="s">
        <v>107</v>
      </c>
      <c r="U9" s="564"/>
      <c r="V9" s="564"/>
      <c r="W9" s="564"/>
      <c r="X9" s="10"/>
      <c r="Y9" s="10"/>
      <c r="Z9" s="10"/>
      <c r="AA9" s="10"/>
      <c r="AB9" s="10"/>
    </row>
    <row r="10" spans="1:28" ht="24" customHeight="1">
      <c r="A10" s="53">
        <v>1</v>
      </c>
      <c r="B10" s="3" t="s">
        <v>11</v>
      </c>
      <c r="C10" s="2" t="s">
        <v>17</v>
      </c>
      <c r="D10" s="3" t="s">
        <v>127</v>
      </c>
      <c r="E10" s="3"/>
      <c r="F10" s="4"/>
      <c r="G10" s="123"/>
      <c r="H10" s="123"/>
      <c r="I10" s="122"/>
      <c r="J10" s="231"/>
      <c r="K10" s="125">
        <f>SUM(G10:J10)</f>
        <v>0</v>
      </c>
      <c r="L10" s="162">
        <v>60100</v>
      </c>
      <c r="M10" s="7">
        <v>15840</v>
      </c>
      <c r="N10" s="377">
        <v>3</v>
      </c>
      <c r="O10" s="373">
        <v>3500</v>
      </c>
      <c r="P10" s="129">
        <f>M10*N10+O10</f>
        <v>51020</v>
      </c>
      <c r="Q10" s="233">
        <f>K10+P10+L10</f>
        <v>111120</v>
      </c>
      <c r="R10" s="255"/>
      <c r="S10" s="10"/>
      <c r="T10" s="60" t="s">
        <v>79</v>
      </c>
      <c r="U10" s="60" t="s">
        <v>87</v>
      </c>
      <c r="V10" s="60" t="s">
        <v>88</v>
      </c>
      <c r="W10" s="60" t="s">
        <v>37</v>
      </c>
      <c r="X10" s="10"/>
      <c r="Y10" s="10"/>
      <c r="Z10" s="10"/>
      <c r="AA10" s="10"/>
      <c r="AB10" s="10"/>
    </row>
    <row r="11" spans="1:28" ht="24" customHeight="1">
      <c r="A11" s="54">
        <v>2</v>
      </c>
      <c r="B11" s="3" t="s">
        <v>11</v>
      </c>
      <c r="C11" s="2" t="s">
        <v>20</v>
      </c>
      <c r="D11" s="5" t="s">
        <v>128</v>
      </c>
      <c r="E11" s="5"/>
      <c r="F11" s="6"/>
      <c r="G11" s="123"/>
      <c r="H11" s="123"/>
      <c r="I11" s="122"/>
      <c r="J11" s="231"/>
      <c r="K11" s="125">
        <f t="shared" ref="K11:K74" si="0">SUM(G11:J11)</f>
        <v>0</v>
      </c>
      <c r="L11" s="162">
        <v>60100</v>
      </c>
      <c r="M11" s="7">
        <v>15840</v>
      </c>
      <c r="N11" s="377">
        <v>3</v>
      </c>
      <c r="O11" s="373">
        <v>2700</v>
      </c>
      <c r="P11" s="129">
        <f t="shared" ref="P11:P18" si="1">M11*N11+O11</f>
        <v>50220</v>
      </c>
      <c r="Q11" s="233">
        <f t="shared" ref="Q11:Q74" si="2">K11+P11+L11</f>
        <v>110320</v>
      </c>
      <c r="R11" s="256"/>
      <c r="S11" s="10"/>
      <c r="T11" s="59"/>
      <c r="U11" s="60"/>
      <c r="V11" s="60"/>
      <c r="W11" s="61"/>
      <c r="X11" s="10"/>
      <c r="Y11" s="10"/>
      <c r="Z11" s="10"/>
      <c r="AA11" s="10"/>
      <c r="AB11" s="10"/>
    </row>
    <row r="12" spans="1:28" ht="24" customHeight="1">
      <c r="A12" s="54">
        <v>3</v>
      </c>
      <c r="B12" s="3" t="s">
        <v>11</v>
      </c>
      <c r="C12" s="2" t="s">
        <v>20</v>
      </c>
      <c r="D12" s="5" t="s">
        <v>129</v>
      </c>
      <c r="E12" s="5"/>
      <c r="F12" s="6"/>
      <c r="G12" s="123"/>
      <c r="H12" s="123"/>
      <c r="I12" s="122"/>
      <c r="J12" s="231"/>
      <c r="K12" s="125">
        <f t="shared" si="0"/>
        <v>0</v>
      </c>
      <c r="L12" s="162">
        <v>60100</v>
      </c>
      <c r="M12" s="7">
        <v>15840</v>
      </c>
      <c r="N12" s="377">
        <v>3</v>
      </c>
      <c r="O12" s="373">
        <v>6000</v>
      </c>
      <c r="P12" s="129">
        <f t="shared" si="1"/>
        <v>53520</v>
      </c>
      <c r="Q12" s="233">
        <f t="shared" si="2"/>
        <v>113620</v>
      </c>
      <c r="R12" s="256"/>
      <c r="S12" s="10"/>
      <c r="T12" s="119" t="s">
        <v>105</v>
      </c>
      <c r="U12" s="62">
        <f t="shared" ref="U12:U21" si="3">SUMIF($B$10:$B$109,T12,$K$10:$K$109)</f>
        <v>0</v>
      </c>
      <c r="V12" s="62">
        <f t="shared" ref="V12:V21" si="4">SUMIF($B$10:$B$109,T12,$P$10:$P$109)</f>
        <v>154760</v>
      </c>
      <c r="W12" s="59" t="s">
        <v>17</v>
      </c>
      <c r="X12" s="10"/>
      <c r="Y12" s="10"/>
      <c r="Z12" s="10"/>
      <c r="AA12" s="10"/>
      <c r="AB12" s="10"/>
    </row>
    <row r="13" spans="1:28" ht="24" customHeight="1">
      <c r="A13" s="54">
        <v>4</v>
      </c>
      <c r="B13" s="3" t="s">
        <v>119</v>
      </c>
      <c r="C13" s="2" t="s">
        <v>20</v>
      </c>
      <c r="D13" s="5" t="s">
        <v>130</v>
      </c>
      <c r="E13" s="5"/>
      <c r="F13" s="6"/>
      <c r="G13" s="123"/>
      <c r="H13" s="123"/>
      <c r="I13" s="122"/>
      <c r="J13" s="231"/>
      <c r="K13" s="125">
        <f t="shared" si="0"/>
        <v>0</v>
      </c>
      <c r="L13" s="162">
        <v>60100</v>
      </c>
      <c r="M13" s="7">
        <v>15840</v>
      </c>
      <c r="N13" s="378">
        <v>3</v>
      </c>
      <c r="O13" s="374"/>
      <c r="P13" s="129">
        <f t="shared" si="1"/>
        <v>47520</v>
      </c>
      <c r="Q13" s="233">
        <f t="shared" si="2"/>
        <v>107620</v>
      </c>
      <c r="R13" s="289"/>
      <c r="S13" s="10"/>
      <c r="T13" s="120" t="s">
        <v>104</v>
      </c>
      <c r="U13" s="62">
        <f t="shared" si="3"/>
        <v>0</v>
      </c>
      <c r="V13" s="62">
        <f t="shared" si="4"/>
        <v>0</v>
      </c>
      <c r="W13" s="59" t="s">
        <v>20</v>
      </c>
      <c r="X13" s="10"/>
      <c r="Y13" s="10"/>
      <c r="Z13" s="10"/>
      <c r="AA13" s="10"/>
      <c r="AB13" s="10"/>
    </row>
    <row r="14" spans="1:28" ht="24" customHeight="1">
      <c r="A14" s="54">
        <v>5</v>
      </c>
      <c r="B14" s="3" t="s">
        <v>119</v>
      </c>
      <c r="C14" s="2" t="s">
        <v>20</v>
      </c>
      <c r="D14" s="5" t="s">
        <v>237</v>
      </c>
      <c r="E14" s="5"/>
      <c r="F14" s="6"/>
      <c r="G14" s="123"/>
      <c r="H14" s="123"/>
      <c r="I14" s="122"/>
      <c r="J14" s="231"/>
      <c r="K14" s="125">
        <f t="shared" si="0"/>
        <v>0</v>
      </c>
      <c r="L14" s="162">
        <v>60100</v>
      </c>
      <c r="M14" s="7">
        <v>19800</v>
      </c>
      <c r="N14" s="378">
        <v>3</v>
      </c>
      <c r="O14" s="374"/>
      <c r="P14" s="129">
        <f t="shared" si="1"/>
        <v>59400</v>
      </c>
      <c r="Q14" s="233">
        <f t="shared" si="2"/>
        <v>119500</v>
      </c>
      <c r="R14" s="256"/>
      <c r="S14" s="10"/>
      <c r="T14" s="120" t="s">
        <v>119</v>
      </c>
      <c r="U14" s="62">
        <f t="shared" si="3"/>
        <v>0</v>
      </c>
      <c r="V14" s="62">
        <f t="shared" si="4"/>
        <v>106920</v>
      </c>
      <c r="W14" s="59" t="s">
        <v>86</v>
      </c>
      <c r="X14" s="10"/>
      <c r="Y14" s="10"/>
      <c r="Z14" s="10"/>
      <c r="AA14" s="10"/>
      <c r="AB14" s="10"/>
    </row>
    <row r="15" spans="1:28" ht="24" customHeight="1">
      <c r="A15" s="54">
        <v>6</v>
      </c>
      <c r="B15" s="3" t="s">
        <v>120</v>
      </c>
      <c r="C15" s="2" t="s">
        <v>17</v>
      </c>
      <c r="D15" s="5" t="s">
        <v>198</v>
      </c>
      <c r="E15" s="5"/>
      <c r="F15" s="6"/>
      <c r="G15" s="123"/>
      <c r="H15" s="123"/>
      <c r="I15" s="122"/>
      <c r="J15" s="231"/>
      <c r="K15" s="125">
        <f t="shared" si="0"/>
        <v>0</v>
      </c>
      <c r="L15" s="162">
        <v>61240</v>
      </c>
      <c r="M15" s="7">
        <v>19800</v>
      </c>
      <c r="N15" s="378">
        <v>3</v>
      </c>
      <c r="O15" s="374"/>
      <c r="P15" s="129">
        <f t="shared" si="1"/>
        <v>59400</v>
      </c>
      <c r="Q15" s="233">
        <f t="shared" si="2"/>
        <v>120640</v>
      </c>
      <c r="R15" s="257"/>
      <c r="S15" s="10"/>
      <c r="T15" s="120" t="s">
        <v>120</v>
      </c>
      <c r="U15" s="62">
        <f t="shared" si="3"/>
        <v>47000</v>
      </c>
      <c r="V15" s="62">
        <f t="shared" si="4"/>
        <v>237600</v>
      </c>
      <c r="W15" s="59" t="s">
        <v>82</v>
      </c>
      <c r="X15" s="10"/>
      <c r="Y15" s="10"/>
      <c r="Z15" s="10"/>
      <c r="AA15" s="10"/>
      <c r="AB15" s="10"/>
    </row>
    <row r="16" spans="1:28" ht="24" customHeight="1">
      <c r="A16" s="54">
        <v>7</v>
      </c>
      <c r="B16" s="3" t="s">
        <v>120</v>
      </c>
      <c r="C16" s="2" t="s">
        <v>20</v>
      </c>
      <c r="D16" s="5" t="s">
        <v>199</v>
      </c>
      <c r="E16" s="5"/>
      <c r="F16" s="6"/>
      <c r="G16" s="123"/>
      <c r="H16" s="123"/>
      <c r="I16" s="122"/>
      <c r="J16" s="231"/>
      <c r="K16" s="125">
        <f t="shared" si="0"/>
        <v>0</v>
      </c>
      <c r="L16" s="162">
        <v>60560</v>
      </c>
      <c r="M16" s="7">
        <v>19800</v>
      </c>
      <c r="N16" s="378">
        <v>3</v>
      </c>
      <c r="O16" s="374"/>
      <c r="P16" s="129">
        <f t="shared" si="1"/>
        <v>59400</v>
      </c>
      <c r="Q16" s="233">
        <f t="shared" si="2"/>
        <v>119960</v>
      </c>
      <c r="R16" s="257"/>
      <c r="S16" s="10"/>
      <c r="T16" s="121" t="s">
        <v>84</v>
      </c>
      <c r="U16" s="62">
        <f t="shared" si="3"/>
        <v>0</v>
      </c>
      <c r="V16" s="62">
        <f t="shared" si="4"/>
        <v>0</v>
      </c>
      <c r="W16" s="59" t="s">
        <v>83</v>
      </c>
      <c r="X16" s="10"/>
      <c r="Y16" s="10"/>
      <c r="Z16" s="10"/>
      <c r="AA16" s="10"/>
      <c r="AB16" s="10"/>
    </row>
    <row r="17" spans="1:28" ht="24" customHeight="1">
      <c r="A17" s="54">
        <v>8</v>
      </c>
      <c r="B17" s="3" t="s">
        <v>120</v>
      </c>
      <c r="C17" s="2" t="s">
        <v>20</v>
      </c>
      <c r="D17" s="5" t="s">
        <v>200</v>
      </c>
      <c r="E17" s="5"/>
      <c r="F17" s="6"/>
      <c r="G17" s="123"/>
      <c r="H17" s="123"/>
      <c r="I17" s="122"/>
      <c r="J17" s="231"/>
      <c r="K17" s="125">
        <f t="shared" si="0"/>
        <v>0</v>
      </c>
      <c r="L17" s="278">
        <v>60560</v>
      </c>
      <c r="M17" s="7">
        <v>19800</v>
      </c>
      <c r="N17" s="378">
        <v>3</v>
      </c>
      <c r="O17" s="374"/>
      <c r="P17" s="129">
        <f t="shared" si="1"/>
        <v>59400</v>
      </c>
      <c r="Q17" s="233">
        <f t="shared" si="2"/>
        <v>119960</v>
      </c>
      <c r="R17" s="256"/>
      <c r="S17" s="10"/>
      <c r="T17" s="121" t="s">
        <v>22</v>
      </c>
      <c r="U17" s="62">
        <f t="shared" si="3"/>
        <v>0</v>
      </c>
      <c r="V17" s="62">
        <f t="shared" si="4"/>
        <v>0</v>
      </c>
      <c r="W17" s="59" t="s">
        <v>90</v>
      </c>
      <c r="X17" s="10"/>
      <c r="Y17" s="10"/>
      <c r="Z17" s="10"/>
      <c r="AA17" s="10"/>
      <c r="AB17" s="10"/>
    </row>
    <row r="18" spans="1:28" ht="24" customHeight="1">
      <c r="A18" s="54">
        <v>9</v>
      </c>
      <c r="B18" s="3" t="s">
        <v>120</v>
      </c>
      <c r="C18" s="2" t="s">
        <v>20</v>
      </c>
      <c r="D18" s="5" t="s">
        <v>238</v>
      </c>
      <c r="E18" s="5"/>
      <c r="F18" s="6"/>
      <c r="G18" s="277"/>
      <c r="H18" s="123"/>
      <c r="I18" s="123"/>
      <c r="J18" s="154"/>
      <c r="K18" s="125">
        <f t="shared" si="0"/>
        <v>0</v>
      </c>
      <c r="L18" s="278">
        <v>63000</v>
      </c>
      <c r="M18" s="7">
        <v>19800</v>
      </c>
      <c r="N18" s="378">
        <v>3</v>
      </c>
      <c r="O18" s="374"/>
      <c r="P18" s="129">
        <f t="shared" si="1"/>
        <v>59400</v>
      </c>
      <c r="Q18" s="233">
        <f t="shared" si="2"/>
        <v>122400</v>
      </c>
      <c r="R18" s="290"/>
      <c r="S18" s="10"/>
      <c r="T18" s="121" t="s">
        <v>23</v>
      </c>
      <c r="U18" s="62">
        <f t="shared" si="3"/>
        <v>0</v>
      </c>
      <c r="V18" s="62">
        <f t="shared" si="4"/>
        <v>0</v>
      </c>
      <c r="W18" s="59" t="s">
        <v>91</v>
      </c>
      <c r="X18" s="10"/>
      <c r="Y18" s="10"/>
      <c r="Z18" s="10"/>
      <c r="AA18" s="10"/>
      <c r="AB18" s="10"/>
    </row>
    <row r="19" spans="1:28" ht="24" customHeight="1">
      <c r="A19" s="54">
        <v>10</v>
      </c>
      <c r="B19" s="3" t="s">
        <v>120</v>
      </c>
      <c r="C19" s="2" t="s">
        <v>20</v>
      </c>
      <c r="D19" s="5" t="s">
        <v>211</v>
      </c>
      <c r="E19" s="5"/>
      <c r="F19" s="6"/>
      <c r="G19" s="123">
        <v>7200</v>
      </c>
      <c r="H19" s="123">
        <v>2800</v>
      </c>
      <c r="I19" s="122"/>
      <c r="J19" s="231">
        <v>37000</v>
      </c>
      <c r="K19" s="125">
        <f t="shared" si="0"/>
        <v>47000</v>
      </c>
      <c r="L19" s="278"/>
      <c r="M19" s="7"/>
      <c r="N19" s="378"/>
      <c r="O19" s="374"/>
      <c r="P19" s="129">
        <f t="shared" ref="P19:P73" si="5">M19*N19</f>
        <v>0</v>
      </c>
      <c r="Q19" s="233">
        <f t="shared" si="2"/>
        <v>47000</v>
      </c>
      <c r="R19" s="290"/>
      <c r="S19" s="10"/>
      <c r="T19" s="121" t="s">
        <v>24</v>
      </c>
      <c r="U19" s="62">
        <f t="shared" si="3"/>
        <v>0</v>
      </c>
      <c r="V19" s="62">
        <f t="shared" si="4"/>
        <v>0</v>
      </c>
      <c r="W19" s="63"/>
      <c r="X19" s="10"/>
      <c r="Y19" s="10"/>
      <c r="Z19" s="10"/>
      <c r="AA19" s="10"/>
      <c r="AB19" s="10"/>
    </row>
    <row r="20" spans="1:28" ht="24" customHeight="1">
      <c r="A20" s="54">
        <v>11</v>
      </c>
      <c r="B20" s="3"/>
      <c r="C20" s="2"/>
      <c r="D20" s="5"/>
      <c r="E20" s="5"/>
      <c r="F20" s="6"/>
      <c r="G20" s="277"/>
      <c r="H20" s="123"/>
      <c r="I20" s="123"/>
      <c r="J20" s="154"/>
      <c r="K20" s="125">
        <f t="shared" si="0"/>
        <v>0</v>
      </c>
      <c r="L20" s="278"/>
      <c r="M20" s="7"/>
      <c r="N20" s="378"/>
      <c r="O20" s="374"/>
      <c r="P20" s="129">
        <f t="shared" si="5"/>
        <v>0</v>
      </c>
      <c r="Q20" s="233">
        <f>K20+P20+L20</f>
        <v>0</v>
      </c>
      <c r="R20" s="290"/>
      <c r="S20" s="10"/>
      <c r="T20" s="121" t="s">
        <v>26</v>
      </c>
      <c r="U20" s="62">
        <f t="shared" si="3"/>
        <v>0</v>
      </c>
      <c r="V20" s="62">
        <f t="shared" si="4"/>
        <v>0</v>
      </c>
      <c r="W20" s="63"/>
      <c r="X20" s="10"/>
      <c r="Y20" s="10"/>
      <c r="Z20" s="10"/>
      <c r="AA20" s="10"/>
      <c r="AB20" s="10"/>
    </row>
    <row r="21" spans="1:28" ht="24" customHeight="1">
      <c r="A21" s="54">
        <v>12</v>
      </c>
      <c r="B21" s="3"/>
      <c r="C21" s="2"/>
      <c r="D21" s="5"/>
      <c r="E21" s="5"/>
      <c r="F21" s="6"/>
      <c r="G21" s="277"/>
      <c r="H21" s="123"/>
      <c r="I21" s="123"/>
      <c r="J21" s="154"/>
      <c r="K21" s="125">
        <f t="shared" si="0"/>
        <v>0</v>
      </c>
      <c r="L21" s="278"/>
      <c r="M21" s="7"/>
      <c r="N21" s="378"/>
      <c r="O21" s="374"/>
      <c r="P21" s="129">
        <f t="shared" si="5"/>
        <v>0</v>
      </c>
      <c r="Q21" s="233">
        <f t="shared" si="2"/>
        <v>0</v>
      </c>
      <c r="R21" s="290"/>
      <c r="S21" s="10"/>
      <c r="T21" s="121" t="s">
        <v>27</v>
      </c>
      <c r="U21" s="62">
        <f t="shared" si="3"/>
        <v>0</v>
      </c>
      <c r="V21" s="62">
        <f t="shared" si="4"/>
        <v>0</v>
      </c>
      <c r="W21" s="63"/>
      <c r="X21" s="10"/>
      <c r="Y21" s="10"/>
      <c r="Z21" s="10"/>
      <c r="AA21" s="10"/>
      <c r="AB21" s="10"/>
    </row>
    <row r="22" spans="1:28" ht="24" customHeight="1">
      <c r="A22" s="54">
        <v>13</v>
      </c>
      <c r="B22" s="3"/>
      <c r="C22" s="2"/>
      <c r="D22" s="5"/>
      <c r="E22" s="5"/>
      <c r="F22" s="6"/>
      <c r="G22" s="277"/>
      <c r="H22" s="123"/>
      <c r="I22" s="123"/>
      <c r="J22" s="154"/>
      <c r="K22" s="125">
        <f t="shared" si="0"/>
        <v>0</v>
      </c>
      <c r="L22" s="278"/>
      <c r="M22" s="7"/>
      <c r="N22" s="378"/>
      <c r="O22" s="374"/>
      <c r="P22" s="129">
        <f t="shared" si="5"/>
        <v>0</v>
      </c>
      <c r="Q22" s="233">
        <f t="shared" si="2"/>
        <v>0</v>
      </c>
      <c r="R22" s="290"/>
      <c r="S22" s="10"/>
      <c r="T22" s="10"/>
      <c r="U22" s="11"/>
      <c r="V22" s="11"/>
      <c r="W22" s="10"/>
      <c r="X22" s="10"/>
      <c r="Y22" s="10"/>
      <c r="Z22" s="10"/>
      <c r="AA22" s="10"/>
      <c r="AB22" s="10"/>
    </row>
    <row r="23" spans="1:28" ht="24" customHeight="1">
      <c r="A23" s="54">
        <v>14</v>
      </c>
      <c r="B23" s="3"/>
      <c r="C23" s="2"/>
      <c r="D23" s="5"/>
      <c r="E23" s="5"/>
      <c r="F23" s="6"/>
      <c r="G23" s="277"/>
      <c r="H23" s="123"/>
      <c r="I23" s="123"/>
      <c r="J23" s="154"/>
      <c r="K23" s="125">
        <f t="shared" si="0"/>
        <v>0</v>
      </c>
      <c r="L23" s="278"/>
      <c r="M23" s="7"/>
      <c r="N23" s="378"/>
      <c r="O23" s="374"/>
      <c r="P23" s="129">
        <f t="shared" si="5"/>
        <v>0</v>
      </c>
      <c r="Q23" s="233">
        <f t="shared" si="2"/>
        <v>0</v>
      </c>
      <c r="R23" s="290"/>
      <c r="S23" s="10"/>
      <c r="T23" s="10"/>
      <c r="U23" s="11"/>
      <c r="V23" s="11"/>
      <c r="W23" s="10"/>
      <c r="X23" s="10"/>
      <c r="Y23" s="10"/>
      <c r="Z23" s="10"/>
      <c r="AA23" s="10"/>
      <c r="AB23" s="10"/>
    </row>
    <row r="24" spans="1:28" ht="24" customHeight="1">
      <c r="A24" s="54">
        <v>15</v>
      </c>
      <c r="B24" s="3"/>
      <c r="C24" s="2"/>
      <c r="D24" s="5"/>
      <c r="E24" s="5"/>
      <c r="F24" s="6"/>
      <c r="G24" s="277"/>
      <c r="H24" s="123"/>
      <c r="I24" s="123"/>
      <c r="J24" s="154"/>
      <c r="K24" s="125">
        <f t="shared" si="0"/>
        <v>0</v>
      </c>
      <c r="L24" s="278"/>
      <c r="M24" s="7"/>
      <c r="N24" s="378"/>
      <c r="O24" s="374"/>
      <c r="P24" s="129">
        <f t="shared" si="5"/>
        <v>0</v>
      </c>
      <c r="Q24" s="233">
        <f t="shared" si="2"/>
        <v>0</v>
      </c>
      <c r="R24" s="290"/>
      <c r="S24" s="10"/>
      <c r="T24" s="10"/>
      <c r="U24" s="11"/>
      <c r="V24" s="11"/>
      <c r="W24" s="10"/>
      <c r="X24" s="10"/>
      <c r="Y24" s="10"/>
      <c r="Z24" s="10"/>
      <c r="AA24" s="10"/>
      <c r="AB24" s="10"/>
    </row>
    <row r="25" spans="1:28" ht="24" customHeight="1">
      <c r="A25" s="54">
        <v>16</v>
      </c>
      <c r="B25" s="3"/>
      <c r="C25" s="2"/>
      <c r="D25" s="5"/>
      <c r="E25" s="5"/>
      <c r="F25" s="6"/>
      <c r="G25" s="277"/>
      <c r="H25" s="123"/>
      <c r="I25" s="123"/>
      <c r="J25" s="154"/>
      <c r="K25" s="125">
        <f t="shared" si="0"/>
        <v>0</v>
      </c>
      <c r="L25" s="278"/>
      <c r="M25" s="7"/>
      <c r="N25" s="378"/>
      <c r="O25" s="374"/>
      <c r="P25" s="129">
        <f t="shared" si="5"/>
        <v>0</v>
      </c>
      <c r="Q25" s="233">
        <f t="shared" si="2"/>
        <v>0</v>
      </c>
      <c r="R25" s="290"/>
      <c r="S25" s="10"/>
      <c r="T25" s="10"/>
      <c r="U25" s="11"/>
      <c r="V25" s="11"/>
      <c r="W25" s="10"/>
      <c r="X25" s="10"/>
      <c r="Y25" s="10"/>
      <c r="Z25" s="10"/>
      <c r="AA25" s="10"/>
      <c r="AB25" s="10"/>
    </row>
    <row r="26" spans="1:28" ht="24" customHeight="1">
      <c r="A26" s="54">
        <v>17</v>
      </c>
      <c r="B26" s="3"/>
      <c r="C26" s="2"/>
      <c r="D26" s="5"/>
      <c r="E26" s="5"/>
      <c r="F26" s="6"/>
      <c r="G26" s="277"/>
      <c r="H26" s="123"/>
      <c r="I26" s="123"/>
      <c r="J26" s="154"/>
      <c r="K26" s="125">
        <f t="shared" si="0"/>
        <v>0</v>
      </c>
      <c r="L26" s="278"/>
      <c r="M26" s="7"/>
      <c r="N26" s="378"/>
      <c r="O26" s="374"/>
      <c r="P26" s="129">
        <f t="shared" si="5"/>
        <v>0</v>
      </c>
      <c r="Q26" s="233">
        <f t="shared" si="2"/>
        <v>0</v>
      </c>
      <c r="R26" s="290"/>
      <c r="S26" s="10"/>
      <c r="T26" s="10"/>
      <c r="U26" s="11"/>
      <c r="V26" s="11"/>
      <c r="W26" s="10"/>
      <c r="X26" s="10"/>
      <c r="Y26" s="10"/>
      <c r="Z26" s="10"/>
      <c r="AA26" s="10"/>
      <c r="AB26" s="10"/>
    </row>
    <row r="27" spans="1:28" ht="24" customHeight="1">
      <c r="A27" s="54">
        <v>18</v>
      </c>
      <c r="B27" s="3"/>
      <c r="C27" s="2"/>
      <c r="D27" s="5"/>
      <c r="E27" s="5"/>
      <c r="F27" s="6"/>
      <c r="G27" s="277"/>
      <c r="H27" s="123"/>
      <c r="I27" s="123"/>
      <c r="J27" s="154"/>
      <c r="K27" s="125">
        <f t="shared" si="0"/>
        <v>0</v>
      </c>
      <c r="L27" s="278"/>
      <c r="M27" s="7"/>
      <c r="N27" s="378"/>
      <c r="O27" s="374"/>
      <c r="P27" s="129">
        <f t="shared" si="5"/>
        <v>0</v>
      </c>
      <c r="Q27" s="233">
        <f t="shared" si="2"/>
        <v>0</v>
      </c>
      <c r="R27" s="290"/>
      <c r="S27" s="10"/>
      <c r="T27" s="10"/>
      <c r="U27" s="11"/>
      <c r="V27" s="11"/>
      <c r="W27" s="10"/>
      <c r="X27" s="10"/>
      <c r="Y27" s="10"/>
      <c r="Z27" s="10"/>
      <c r="AA27" s="10"/>
      <c r="AB27" s="10"/>
    </row>
    <row r="28" spans="1:28" ht="24" customHeight="1">
      <c r="A28" s="54">
        <v>19</v>
      </c>
      <c r="B28" s="3"/>
      <c r="C28" s="2"/>
      <c r="D28" s="5"/>
      <c r="E28" s="5"/>
      <c r="F28" s="6"/>
      <c r="G28" s="277"/>
      <c r="H28" s="123"/>
      <c r="I28" s="123"/>
      <c r="J28" s="154"/>
      <c r="K28" s="125">
        <f t="shared" si="0"/>
        <v>0</v>
      </c>
      <c r="L28" s="278"/>
      <c r="M28" s="7"/>
      <c r="N28" s="378"/>
      <c r="O28" s="374"/>
      <c r="P28" s="129">
        <f t="shared" si="5"/>
        <v>0</v>
      </c>
      <c r="Q28" s="233">
        <f t="shared" si="2"/>
        <v>0</v>
      </c>
      <c r="R28" s="290"/>
      <c r="S28" s="10"/>
      <c r="T28" s="10"/>
      <c r="U28" s="11"/>
      <c r="V28" s="11"/>
      <c r="W28" s="10"/>
      <c r="X28" s="10"/>
      <c r="Y28" s="10"/>
      <c r="Z28" s="10"/>
      <c r="AA28" s="10"/>
      <c r="AB28" s="10"/>
    </row>
    <row r="29" spans="1:28" ht="24" customHeight="1" thickBot="1">
      <c r="A29" s="54">
        <v>20</v>
      </c>
      <c r="B29" s="3"/>
      <c r="C29" s="2"/>
      <c r="D29" s="5"/>
      <c r="E29" s="5"/>
      <c r="F29" s="6"/>
      <c r="G29" s="277"/>
      <c r="H29" s="123"/>
      <c r="I29" s="123"/>
      <c r="J29" s="154"/>
      <c r="K29" s="125">
        <f t="shared" si="0"/>
        <v>0</v>
      </c>
      <c r="L29" s="278"/>
      <c r="M29" s="7"/>
      <c r="N29" s="378"/>
      <c r="O29" s="374"/>
      <c r="P29" s="129">
        <f t="shared" si="5"/>
        <v>0</v>
      </c>
      <c r="Q29" s="233">
        <f t="shared" si="2"/>
        <v>0</v>
      </c>
      <c r="R29" s="290"/>
      <c r="S29" s="10"/>
      <c r="T29" s="10"/>
      <c r="U29" s="11"/>
      <c r="V29" s="11"/>
      <c r="W29" s="10"/>
      <c r="X29" s="10"/>
      <c r="Y29" s="10"/>
      <c r="Z29" s="10"/>
      <c r="AA29" s="10"/>
      <c r="AB29" s="10"/>
    </row>
    <row r="30" spans="1:28" ht="24" hidden="1" customHeight="1">
      <c r="A30" s="54">
        <v>21</v>
      </c>
      <c r="B30" s="3"/>
      <c r="C30" s="2"/>
      <c r="D30" s="5"/>
      <c r="E30" s="5"/>
      <c r="F30" s="6"/>
      <c r="G30" s="277"/>
      <c r="H30" s="123"/>
      <c r="I30" s="123"/>
      <c r="J30" s="154"/>
      <c r="K30" s="125">
        <f t="shared" si="0"/>
        <v>0</v>
      </c>
      <c r="L30" s="278"/>
      <c r="M30" s="7"/>
      <c r="N30" s="127"/>
      <c r="O30" s="374"/>
      <c r="P30" s="129">
        <f t="shared" si="5"/>
        <v>0</v>
      </c>
      <c r="Q30" s="233">
        <f t="shared" si="2"/>
        <v>0</v>
      </c>
      <c r="R30" s="279"/>
      <c r="S30" s="10"/>
      <c r="T30" s="10"/>
      <c r="U30" s="11"/>
      <c r="V30" s="11"/>
      <c r="W30" s="10"/>
      <c r="X30" s="10"/>
      <c r="Y30" s="10"/>
      <c r="Z30" s="10"/>
      <c r="AA30" s="10"/>
      <c r="AB30" s="10"/>
    </row>
    <row r="31" spans="1:28" ht="24" hidden="1" customHeight="1">
      <c r="A31" s="54">
        <v>22</v>
      </c>
      <c r="B31" s="3"/>
      <c r="C31" s="2"/>
      <c r="D31" s="5"/>
      <c r="E31" s="5"/>
      <c r="F31" s="6"/>
      <c r="G31" s="277"/>
      <c r="H31" s="123"/>
      <c r="I31" s="123"/>
      <c r="J31" s="154"/>
      <c r="K31" s="125">
        <f t="shared" si="0"/>
        <v>0</v>
      </c>
      <c r="L31" s="278"/>
      <c r="M31" s="7"/>
      <c r="N31" s="127"/>
      <c r="O31" s="374"/>
      <c r="P31" s="129">
        <f t="shared" si="5"/>
        <v>0</v>
      </c>
      <c r="Q31" s="233">
        <f t="shared" si="2"/>
        <v>0</v>
      </c>
      <c r="R31" s="279"/>
      <c r="S31" s="10"/>
      <c r="T31" s="10"/>
      <c r="U31" s="11"/>
      <c r="V31" s="11"/>
      <c r="W31" s="10"/>
      <c r="X31" s="10"/>
      <c r="Y31" s="10"/>
      <c r="Z31" s="10"/>
      <c r="AA31" s="10"/>
      <c r="AB31" s="10"/>
    </row>
    <row r="32" spans="1:28" ht="24" hidden="1" customHeight="1">
      <c r="A32" s="54">
        <v>23</v>
      </c>
      <c r="B32" s="3"/>
      <c r="C32" s="2"/>
      <c r="D32" s="5"/>
      <c r="E32" s="5"/>
      <c r="F32" s="6"/>
      <c r="G32" s="277"/>
      <c r="H32" s="123"/>
      <c r="I32" s="123"/>
      <c r="J32" s="154"/>
      <c r="K32" s="125">
        <f t="shared" si="0"/>
        <v>0</v>
      </c>
      <c r="L32" s="278"/>
      <c r="M32" s="7"/>
      <c r="N32" s="127"/>
      <c r="O32" s="374"/>
      <c r="P32" s="129">
        <f t="shared" si="5"/>
        <v>0</v>
      </c>
      <c r="Q32" s="233">
        <f t="shared" si="2"/>
        <v>0</v>
      </c>
      <c r="R32" s="279"/>
      <c r="S32" s="10"/>
      <c r="T32" s="10"/>
      <c r="U32" s="11"/>
      <c r="V32" s="11"/>
      <c r="W32" s="10"/>
      <c r="X32" s="10"/>
      <c r="Y32" s="10"/>
      <c r="Z32" s="10"/>
      <c r="AA32" s="10"/>
      <c r="AB32" s="10"/>
    </row>
    <row r="33" spans="1:28" ht="24" hidden="1" customHeight="1">
      <c r="A33" s="54">
        <v>24</v>
      </c>
      <c r="B33" s="3"/>
      <c r="C33" s="2"/>
      <c r="D33" s="5"/>
      <c r="E33" s="5"/>
      <c r="F33" s="6"/>
      <c r="G33" s="277"/>
      <c r="H33" s="123"/>
      <c r="I33" s="123"/>
      <c r="J33" s="154"/>
      <c r="K33" s="125">
        <f t="shared" si="0"/>
        <v>0</v>
      </c>
      <c r="L33" s="278"/>
      <c r="M33" s="7"/>
      <c r="N33" s="127"/>
      <c r="O33" s="374"/>
      <c r="P33" s="129">
        <f t="shared" si="5"/>
        <v>0</v>
      </c>
      <c r="Q33" s="233">
        <f t="shared" si="2"/>
        <v>0</v>
      </c>
      <c r="R33" s="279"/>
      <c r="S33" s="10"/>
      <c r="T33" s="10"/>
      <c r="U33" s="11"/>
      <c r="V33" s="11"/>
      <c r="W33" s="10"/>
      <c r="X33" s="10"/>
      <c r="Y33" s="10"/>
      <c r="Z33" s="10"/>
      <c r="AA33" s="10"/>
      <c r="AB33" s="10"/>
    </row>
    <row r="34" spans="1:28" ht="24" hidden="1" customHeight="1">
      <c r="A34" s="54">
        <v>25</v>
      </c>
      <c r="B34" s="3"/>
      <c r="C34" s="2"/>
      <c r="D34" s="5"/>
      <c r="E34" s="5"/>
      <c r="F34" s="6"/>
      <c r="G34" s="277"/>
      <c r="H34" s="123"/>
      <c r="I34" s="123"/>
      <c r="J34" s="154"/>
      <c r="K34" s="125">
        <f t="shared" si="0"/>
        <v>0</v>
      </c>
      <c r="L34" s="278"/>
      <c r="M34" s="7"/>
      <c r="N34" s="127"/>
      <c r="O34" s="374"/>
      <c r="P34" s="129">
        <f t="shared" si="5"/>
        <v>0</v>
      </c>
      <c r="Q34" s="233">
        <f t="shared" si="2"/>
        <v>0</v>
      </c>
      <c r="R34" s="279"/>
      <c r="S34" s="10"/>
      <c r="T34" s="10"/>
      <c r="U34" s="11"/>
      <c r="V34" s="11"/>
      <c r="W34" s="10"/>
      <c r="X34" s="10"/>
      <c r="Y34" s="10"/>
      <c r="Z34" s="10"/>
      <c r="AA34" s="10"/>
      <c r="AB34" s="10"/>
    </row>
    <row r="35" spans="1:28" ht="24" hidden="1" customHeight="1">
      <c r="A35" s="54">
        <v>26</v>
      </c>
      <c r="B35" s="3"/>
      <c r="C35" s="2"/>
      <c r="D35" s="5"/>
      <c r="E35" s="5"/>
      <c r="F35" s="6"/>
      <c r="G35" s="277"/>
      <c r="H35" s="123"/>
      <c r="I35" s="123"/>
      <c r="J35" s="154"/>
      <c r="K35" s="125">
        <f t="shared" si="0"/>
        <v>0</v>
      </c>
      <c r="L35" s="278"/>
      <c r="M35" s="7"/>
      <c r="N35" s="127"/>
      <c r="O35" s="374"/>
      <c r="P35" s="129">
        <f t="shared" si="5"/>
        <v>0</v>
      </c>
      <c r="Q35" s="233">
        <f t="shared" si="2"/>
        <v>0</v>
      </c>
      <c r="R35" s="279"/>
      <c r="S35" s="10"/>
      <c r="T35" s="10"/>
      <c r="U35" s="11"/>
      <c r="V35" s="11"/>
      <c r="W35" s="10"/>
      <c r="X35" s="10"/>
      <c r="Y35" s="10"/>
      <c r="Z35" s="10"/>
      <c r="AA35" s="10"/>
      <c r="AB35" s="10"/>
    </row>
    <row r="36" spans="1:28" ht="24" hidden="1" customHeight="1">
      <c r="A36" s="54">
        <v>27</v>
      </c>
      <c r="B36" s="3"/>
      <c r="C36" s="2"/>
      <c r="D36" s="5"/>
      <c r="E36" s="5"/>
      <c r="F36" s="6"/>
      <c r="G36" s="277"/>
      <c r="H36" s="123"/>
      <c r="I36" s="123"/>
      <c r="J36" s="154"/>
      <c r="K36" s="125">
        <f t="shared" si="0"/>
        <v>0</v>
      </c>
      <c r="L36" s="278"/>
      <c r="M36" s="7"/>
      <c r="N36" s="127"/>
      <c r="O36" s="374"/>
      <c r="P36" s="129">
        <f t="shared" si="5"/>
        <v>0</v>
      </c>
      <c r="Q36" s="233">
        <f t="shared" si="2"/>
        <v>0</v>
      </c>
      <c r="R36" s="279"/>
      <c r="S36" s="10"/>
      <c r="T36" s="10"/>
      <c r="U36" s="11"/>
      <c r="V36" s="11"/>
      <c r="W36" s="10"/>
      <c r="X36" s="10"/>
      <c r="Y36" s="10"/>
      <c r="Z36" s="10"/>
      <c r="AA36" s="10"/>
      <c r="AB36" s="10"/>
    </row>
    <row r="37" spans="1:28" ht="24" hidden="1" customHeight="1">
      <c r="A37" s="54">
        <v>28</v>
      </c>
      <c r="B37" s="3"/>
      <c r="C37" s="2"/>
      <c r="D37" s="5"/>
      <c r="E37" s="5"/>
      <c r="F37" s="6"/>
      <c r="G37" s="277"/>
      <c r="H37" s="123"/>
      <c r="I37" s="123"/>
      <c r="J37" s="154"/>
      <c r="K37" s="125">
        <f t="shared" si="0"/>
        <v>0</v>
      </c>
      <c r="L37" s="278"/>
      <c r="M37" s="7"/>
      <c r="N37" s="127"/>
      <c r="O37" s="374"/>
      <c r="P37" s="129">
        <f t="shared" si="5"/>
        <v>0</v>
      </c>
      <c r="Q37" s="233">
        <f t="shared" si="2"/>
        <v>0</v>
      </c>
      <c r="R37" s="279"/>
      <c r="S37" s="10"/>
      <c r="T37" s="10"/>
      <c r="U37" s="11"/>
      <c r="V37" s="11"/>
      <c r="W37" s="10"/>
      <c r="X37" s="10"/>
      <c r="Y37" s="10"/>
      <c r="Z37" s="10"/>
      <c r="AA37" s="10"/>
      <c r="AB37" s="10"/>
    </row>
    <row r="38" spans="1:28" ht="24" hidden="1" customHeight="1">
      <c r="A38" s="54">
        <v>29</v>
      </c>
      <c r="B38" s="3"/>
      <c r="C38" s="2"/>
      <c r="D38" s="5"/>
      <c r="E38" s="5"/>
      <c r="F38" s="6"/>
      <c r="G38" s="277"/>
      <c r="H38" s="123"/>
      <c r="I38" s="123"/>
      <c r="J38" s="154"/>
      <c r="K38" s="125">
        <f t="shared" si="0"/>
        <v>0</v>
      </c>
      <c r="L38" s="278"/>
      <c r="M38" s="7"/>
      <c r="N38" s="127"/>
      <c r="O38" s="374"/>
      <c r="P38" s="129">
        <f t="shared" si="5"/>
        <v>0</v>
      </c>
      <c r="Q38" s="233">
        <f t="shared" si="2"/>
        <v>0</v>
      </c>
      <c r="R38" s="279"/>
      <c r="S38" s="10"/>
      <c r="T38" s="10"/>
      <c r="U38" s="11"/>
      <c r="V38" s="11"/>
      <c r="W38" s="10"/>
      <c r="X38" s="10"/>
      <c r="Y38" s="10"/>
      <c r="Z38" s="10"/>
      <c r="AA38" s="10"/>
      <c r="AB38" s="10"/>
    </row>
    <row r="39" spans="1:28" ht="24" hidden="1" customHeight="1">
      <c r="A39" s="54">
        <v>30</v>
      </c>
      <c r="B39" s="3"/>
      <c r="C39" s="2"/>
      <c r="D39" s="5"/>
      <c r="E39" s="5"/>
      <c r="F39" s="6"/>
      <c r="G39" s="277"/>
      <c r="H39" s="123"/>
      <c r="I39" s="123"/>
      <c r="J39" s="154"/>
      <c r="K39" s="125">
        <f t="shared" si="0"/>
        <v>0</v>
      </c>
      <c r="L39" s="278"/>
      <c r="M39" s="7"/>
      <c r="N39" s="127"/>
      <c r="O39" s="374"/>
      <c r="P39" s="129">
        <f t="shared" si="5"/>
        <v>0</v>
      </c>
      <c r="Q39" s="233">
        <f t="shared" si="2"/>
        <v>0</v>
      </c>
      <c r="R39" s="279"/>
      <c r="S39" s="10"/>
      <c r="T39" s="10"/>
      <c r="U39" s="11"/>
      <c r="V39" s="11"/>
      <c r="W39" s="10"/>
      <c r="X39" s="10"/>
      <c r="Y39" s="10"/>
      <c r="Z39" s="10"/>
      <c r="AA39" s="10"/>
      <c r="AB39" s="10"/>
    </row>
    <row r="40" spans="1:28" ht="24" hidden="1" customHeight="1">
      <c r="A40" s="54">
        <v>31</v>
      </c>
      <c r="B40" s="3"/>
      <c r="C40" s="2"/>
      <c r="D40" s="5"/>
      <c r="E40" s="5"/>
      <c r="F40" s="6"/>
      <c r="G40" s="277"/>
      <c r="H40" s="123"/>
      <c r="I40" s="123"/>
      <c r="J40" s="154"/>
      <c r="K40" s="125">
        <f t="shared" si="0"/>
        <v>0</v>
      </c>
      <c r="L40" s="278"/>
      <c r="M40" s="7"/>
      <c r="N40" s="127"/>
      <c r="O40" s="374"/>
      <c r="P40" s="129">
        <f t="shared" si="5"/>
        <v>0</v>
      </c>
      <c r="Q40" s="233">
        <f t="shared" si="2"/>
        <v>0</v>
      </c>
      <c r="R40" s="279"/>
      <c r="S40" s="10"/>
      <c r="T40" s="10"/>
      <c r="U40" s="11"/>
      <c r="V40" s="11"/>
      <c r="W40" s="10"/>
      <c r="X40" s="10"/>
      <c r="Y40" s="10"/>
      <c r="Z40" s="10"/>
      <c r="AA40" s="10"/>
      <c r="AB40" s="10"/>
    </row>
    <row r="41" spans="1:28" ht="24" hidden="1" customHeight="1">
      <c r="A41" s="54">
        <v>32</v>
      </c>
      <c r="B41" s="3"/>
      <c r="C41" s="2"/>
      <c r="D41" s="5"/>
      <c r="E41" s="5"/>
      <c r="F41" s="6"/>
      <c r="G41" s="277"/>
      <c r="H41" s="123"/>
      <c r="I41" s="123"/>
      <c r="J41" s="154"/>
      <c r="K41" s="125">
        <f t="shared" si="0"/>
        <v>0</v>
      </c>
      <c r="L41" s="278"/>
      <c r="M41" s="7"/>
      <c r="N41" s="127"/>
      <c r="O41" s="374"/>
      <c r="P41" s="129">
        <f t="shared" si="5"/>
        <v>0</v>
      </c>
      <c r="Q41" s="233">
        <f t="shared" si="2"/>
        <v>0</v>
      </c>
      <c r="R41" s="279"/>
      <c r="S41" s="10"/>
      <c r="T41" s="10"/>
      <c r="U41" s="11"/>
      <c r="V41" s="11"/>
      <c r="W41" s="10"/>
      <c r="X41" s="10"/>
      <c r="Y41" s="10"/>
      <c r="Z41" s="10"/>
      <c r="AA41" s="10"/>
      <c r="AB41" s="10"/>
    </row>
    <row r="42" spans="1:28" ht="24" hidden="1" customHeight="1">
      <c r="A42" s="54">
        <v>33</v>
      </c>
      <c r="B42" s="3"/>
      <c r="C42" s="2"/>
      <c r="D42" s="5"/>
      <c r="E42" s="5"/>
      <c r="F42" s="6"/>
      <c r="G42" s="277"/>
      <c r="H42" s="123"/>
      <c r="I42" s="123"/>
      <c r="J42" s="154"/>
      <c r="K42" s="125">
        <f t="shared" si="0"/>
        <v>0</v>
      </c>
      <c r="L42" s="278"/>
      <c r="M42" s="7"/>
      <c r="N42" s="127"/>
      <c r="O42" s="374"/>
      <c r="P42" s="129">
        <f t="shared" si="5"/>
        <v>0</v>
      </c>
      <c r="Q42" s="233">
        <f t="shared" si="2"/>
        <v>0</v>
      </c>
      <c r="R42" s="279"/>
      <c r="S42" s="10"/>
      <c r="T42" s="10"/>
      <c r="U42" s="11"/>
      <c r="V42" s="11"/>
      <c r="W42" s="10"/>
      <c r="X42" s="10"/>
      <c r="Y42" s="10"/>
      <c r="Z42" s="10"/>
      <c r="AA42" s="10"/>
      <c r="AB42" s="10"/>
    </row>
    <row r="43" spans="1:28" ht="24" hidden="1" customHeight="1">
      <c r="A43" s="54">
        <v>34</v>
      </c>
      <c r="B43" s="3"/>
      <c r="C43" s="2"/>
      <c r="D43" s="5"/>
      <c r="E43" s="5"/>
      <c r="F43" s="6"/>
      <c r="G43" s="277"/>
      <c r="H43" s="123"/>
      <c r="I43" s="123"/>
      <c r="J43" s="154"/>
      <c r="K43" s="125">
        <f t="shared" si="0"/>
        <v>0</v>
      </c>
      <c r="L43" s="278"/>
      <c r="M43" s="7"/>
      <c r="N43" s="127"/>
      <c r="O43" s="374"/>
      <c r="P43" s="129">
        <f t="shared" si="5"/>
        <v>0</v>
      </c>
      <c r="Q43" s="233">
        <f t="shared" si="2"/>
        <v>0</v>
      </c>
      <c r="R43" s="279"/>
      <c r="S43" s="10"/>
      <c r="T43" s="10"/>
      <c r="U43" s="11"/>
      <c r="V43" s="11"/>
      <c r="W43" s="10"/>
      <c r="X43" s="10"/>
      <c r="Y43" s="10"/>
      <c r="Z43" s="10"/>
      <c r="AA43" s="10"/>
      <c r="AB43" s="10"/>
    </row>
    <row r="44" spans="1:28" ht="24" hidden="1" customHeight="1">
      <c r="A44" s="54">
        <v>35</v>
      </c>
      <c r="B44" s="3"/>
      <c r="C44" s="2"/>
      <c r="D44" s="5"/>
      <c r="E44" s="5"/>
      <c r="F44" s="6"/>
      <c r="G44" s="277"/>
      <c r="H44" s="123"/>
      <c r="I44" s="123"/>
      <c r="J44" s="154"/>
      <c r="K44" s="125">
        <f t="shared" si="0"/>
        <v>0</v>
      </c>
      <c r="L44" s="278"/>
      <c r="M44" s="7"/>
      <c r="N44" s="127"/>
      <c r="O44" s="374"/>
      <c r="P44" s="129">
        <f t="shared" si="5"/>
        <v>0</v>
      </c>
      <c r="Q44" s="233">
        <f t="shared" si="2"/>
        <v>0</v>
      </c>
      <c r="R44" s="279"/>
      <c r="S44" s="10"/>
      <c r="T44" s="10"/>
      <c r="U44" s="11"/>
      <c r="V44" s="11"/>
      <c r="W44" s="10"/>
      <c r="X44" s="10"/>
      <c r="Y44" s="10"/>
      <c r="Z44" s="10"/>
      <c r="AA44" s="10"/>
      <c r="AB44" s="10"/>
    </row>
    <row r="45" spans="1:28" ht="24" hidden="1" customHeight="1">
      <c r="A45" s="54">
        <v>36</v>
      </c>
      <c r="B45" s="3"/>
      <c r="C45" s="2"/>
      <c r="D45" s="5"/>
      <c r="E45" s="5"/>
      <c r="F45" s="6"/>
      <c r="G45" s="277"/>
      <c r="H45" s="123"/>
      <c r="I45" s="123"/>
      <c r="J45" s="154"/>
      <c r="K45" s="125">
        <f t="shared" si="0"/>
        <v>0</v>
      </c>
      <c r="L45" s="278"/>
      <c r="M45" s="7"/>
      <c r="N45" s="127"/>
      <c r="O45" s="374"/>
      <c r="P45" s="129">
        <f t="shared" si="5"/>
        <v>0</v>
      </c>
      <c r="Q45" s="233">
        <f t="shared" si="2"/>
        <v>0</v>
      </c>
      <c r="R45" s="279"/>
      <c r="S45" s="10"/>
      <c r="T45" s="10"/>
      <c r="U45" s="11"/>
      <c r="V45" s="11"/>
      <c r="W45" s="10"/>
      <c r="X45" s="10"/>
      <c r="Y45" s="10"/>
      <c r="Z45" s="10"/>
      <c r="AA45" s="10"/>
      <c r="AB45" s="10"/>
    </row>
    <row r="46" spans="1:28" ht="24" hidden="1" customHeight="1">
      <c r="A46" s="54">
        <v>37</v>
      </c>
      <c r="B46" s="3"/>
      <c r="C46" s="2"/>
      <c r="D46" s="5"/>
      <c r="E46" s="5"/>
      <c r="F46" s="6"/>
      <c r="G46" s="277"/>
      <c r="H46" s="123"/>
      <c r="I46" s="123"/>
      <c r="J46" s="154"/>
      <c r="K46" s="125">
        <f t="shared" si="0"/>
        <v>0</v>
      </c>
      <c r="L46" s="278"/>
      <c r="M46" s="7"/>
      <c r="N46" s="127"/>
      <c r="O46" s="374"/>
      <c r="P46" s="129">
        <f t="shared" si="5"/>
        <v>0</v>
      </c>
      <c r="Q46" s="233">
        <f t="shared" si="2"/>
        <v>0</v>
      </c>
      <c r="R46" s="279"/>
      <c r="S46" s="10"/>
      <c r="T46" s="10"/>
      <c r="U46" s="11"/>
      <c r="V46" s="11"/>
      <c r="W46" s="10"/>
      <c r="X46" s="10"/>
      <c r="Y46" s="10"/>
      <c r="Z46" s="10"/>
      <c r="AA46" s="10"/>
      <c r="AB46" s="10"/>
    </row>
    <row r="47" spans="1:28" ht="24" hidden="1" customHeight="1">
      <c r="A47" s="54">
        <v>38</v>
      </c>
      <c r="B47" s="3"/>
      <c r="C47" s="2"/>
      <c r="D47" s="5"/>
      <c r="E47" s="5"/>
      <c r="F47" s="6"/>
      <c r="G47" s="277"/>
      <c r="H47" s="123"/>
      <c r="I47" s="123"/>
      <c r="J47" s="154"/>
      <c r="K47" s="125">
        <f t="shared" si="0"/>
        <v>0</v>
      </c>
      <c r="L47" s="278"/>
      <c r="M47" s="7"/>
      <c r="N47" s="127"/>
      <c r="O47" s="374"/>
      <c r="P47" s="129">
        <f t="shared" si="5"/>
        <v>0</v>
      </c>
      <c r="Q47" s="233">
        <f t="shared" si="2"/>
        <v>0</v>
      </c>
      <c r="R47" s="279"/>
      <c r="S47" s="10"/>
      <c r="T47" s="10"/>
      <c r="U47" s="11"/>
      <c r="V47" s="11"/>
      <c r="W47" s="10"/>
      <c r="X47" s="10"/>
      <c r="Y47" s="10"/>
      <c r="Z47" s="10"/>
      <c r="AA47" s="10"/>
      <c r="AB47" s="10"/>
    </row>
    <row r="48" spans="1:28" ht="24" hidden="1" customHeight="1">
      <c r="A48" s="54">
        <v>39</v>
      </c>
      <c r="B48" s="3"/>
      <c r="C48" s="2"/>
      <c r="D48" s="5"/>
      <c r="E48" s="5"/>
      <c r="F48" s="6"/>
      <c r="G48" s="277"/>
      <c r="H48" s="123"/>
      <c r="I48" s="123"/>
      <c r="J48" s="154"/>
      <c r="K48" s="125">
        <f t="shared" si="0"/>
        <v>0</v>
      </c>
      <c r="L48" s="278"/>
      <c r="M48" s="7"/>
      <c r="N48" s="127"/>
      <c r="O48" s="374"/>
      <c r="P48" s="129">
        <f t="shared" si="5"/>
        <v>0</v>
      </c>
      <c r="Q48" s="233">
        <f t="shared" si="2"/>
        <v>0</v>
      </c>
      <c r="R48" s="279"/>
      <c r="S48" s="10"/>
      <c r="T48" s="10"/>
      <c r="U48" s="11"/>
      <c r="V48" s="11"/>
      <c r="W48" s="10"/>
      <c r="X48" s="10"/>
      <c r="Y48" s="10"/>
      <c r="Z48" s="10"/>
      <c r="AA48" s="10"/>
      <c r="AB48" s="10"/>
    </row>
    <row r="49" spans="1:28" ht="24" hidden="1" customHeight="1">
      <c r="A49" s="54">
        <v>40</v>
      </c>
      <c r="B49" s="3"/>
      <c r="C49" s="2"/>
      <c r="D49" s="5"/>
      <c r="E49" s="5"/>
      <c r="F49" s="6"/>
      <c r="G49" s="277"/>
      <c r="H49" s="123"/>
      <c r="I49" s="123"/>
      <c r="J49" s="154"/>
      <c r="K49" s="125">
        <f t="shared" si="0"/>
        <v>0</v>
      </c>
      <c r="L49" s="278"/>
      <c r="M49" s="7"/>
      <c r="N49" s="127"/>
      <c r="O49" s="374"/>
      <c r="P49" s="129">
        <f t="shared" si="5"/>
        <v>0</v>
      </c>
      <c r="Q49" s="233">
        <f t="shared" si="2"/>
        <v>0</v>
      </c>
      <c r="R49" s="279"/>
      <c r="S49" s="10"/>
      <c r="T49" s="10"/>
      <c r="U49" s="11"/>
      <c r="V49" s="11"/>
      <c r="W49" s="10"/>
      <c r="X49" s="10"/>
      <c r="Y49" s="10"/>
      <c r="Z49" s="10"/>
      <c r="AA49" s="10"/>
      <c r="AB49" s="10"/>
    </row>
    <row r="50" spans="1:28" ht="24" hidden="1" customHeight="1">
      <c r="A50" s="54">
        <v>41</v>
      </c>
      <c r="B50" s="3"/>
      <c r="C50" s="2"/>
      <c r="D50" s="5"/>
      <c r="E50" s="5"/>
      <c r="F50" s="6"/>
      <c r="G50" s="277"/>
      <c r="H50" s="123"/>
      <c r="I50" s="123"/>
      <c r="J50" s="154"/>
      <c r="K50" s="125">
        <f t="shared" si="0"/>
        <v>0</v>
      </c>
      <c r="L50" s="278"/>
      <c r="M50" s="7"/>
      <c r="N50" s="127"/>
      <c r="O50" s="374"/>
      <c r="P50" s="129">
        <f t="shared" si="5"/>
        <v>0</v>
      </c>
      <c r="Q50" s="233">
        <f t="shared" si="2"/>
        <v>0</v>
      </c>
      <c r="R50" s="279"/>
      <c r="S50" s="10"/>
      <c r="T50" s="10"/>
      <c r="U50" s="11"/>
      <c r="V50" s="11"/>
      <c r="W50" s="10"/>
      <c r="X50" s="10"/>
      <c r="Y50" s="10"/>
      <c r="Z50" s="10"/>
      <c r="AA50" s="10"/>
      <c r="AB50" s="10"/>
    </row>
    <row r="51" spans="1:28" ht="24" hidden="1" customHeight="1">
      <c r="A51" s="54">
        <v>42</v>
      </c>
      <c r="B51" s="3"/>
      <c r="C51" s="2"/>
      <c r="D51" s="5"/>
      <c r="E51" s="5"/>
      <c r="F51" s="6"/>
      <c r="G51" s="277"/>
      <c r="H51" s="123"/>
      <c r="I51" s="123"/>
      <c r="J51" s="154"/>
      <c r="K51" s="125">
        <f t="shared" si="0"/>
        <v>0</v>
      </c>
      <c r="L51" s="278"/>
      <c r="M51" s="7"/>
      <c r="N51" s="127"/>
      <c r="O51" s="374"/>
      <c r="P51" s="129">
        <f t="shared" si="5"/>
        <v>0</v>
      </c>
      <c r="Q51" s="233">
        <f t="shared" si="2"/>
        <v>0</v>
      </c>
      <c r="R51" s="279"/>
      <c r="S51" s="10"/>
      <c r="T51" s="10"/>
      <c r="U51" s="11"/>
      <c r="V51" s="11"/>
      <c r="W51" s="10"/>
      <c r="X51" s="10"/>
      <c r="Y51" s="10"/>
      <c r="Z51" s="10"/>
      <c r="AA51" s="10"/>
      <c r="AB51" s="10"/>
    </row>
    <row r="52" spans="1:28" ht="24" hidden="1" customHeight="1">
      <c r="A52" s="54">
        <v>43</v>
      </c>
      <c r="B52" s="3"/>
      <c r="C52" s="2"/>
      <c r="D52" s="5"/>
      <c r="E52" s="5"/>
      <c r="F52" s="6"/>
      <c r="G52" s="277"/>
      <c r="H52" s="123"/>
      <c r="I52" s="123"/>
      <c r="J52" s="154"/>
      <c r="K52" s="125">
        <f t="shared" si="0"/>
        <v>0</v>
      </c>
      <c r="L52" s="278"/>
      <c r="M52" s="7"/>
      <c r="N52" s="127"/>
      <c r="O52" s="374"/>
      <c r="P52" s="129">
        <f t="shared" si="5"/>
        <v>0</v>
      </c>
      <c r="Q52" s="233">
        <f t="shared" si="2"/>
        <v>0</v>
      </c>
      <c r="R52" s="279"/>
      <c r="S52" s="10"/>
      <c r="T52" s="10"/>
      <c r="U52" s="11"/>
      <c r="V52" s="11"/>
      <c r="W52" s="10"/>
      <c r="X52" s="10"/>
      <c r="Y52" s="10"/>
      <c r="Z52" s="10"/>
      <c r="AA52" s="10"/>
      <c r="AB52" s="10"/>
    </row>
    <row r="53" spans="1:28" ht="24" hidden="1" customHeight="1">
      <c r="A53" s="54">
        <v>44</v>
      </c>
      <c r="B53" s="3"/>
      <c r="C53" s="2"/>
      <c r="D53" s="5"/>
      <c r="E53" s="5"/>
      <c r="F53" s="6"/>
      <c r="G53" s="277"/>
      <c r="H53" s="123"/>
      <c r="I53" s="123"/>
      <c r="J53" s="154"/>
      <c r="K53" s="125">
        <f t="shared" si="0"/>
        <v>0</v>
      </c>
      <c r="L53" s="278"/>
      <c r="M53" s="7"/>
      <c r="N53" s="127"/>
      <c r="O53" s="374"/>
      <c r="P53" s="129">
        <f t="shared" si="5"/>
        <v>0</v>
      </c>
      <c r="Q53" s="233">
        <f t="shared" si="2"/>
        <v>0</v>
      </c>
      <c r="R53" s="279"/>
      <c r="S53" s="10"/>
      <c r="T53" s="10"/>
      <c r="U53" s="11"/>
      <c r="V53" s="11"/>
      <c r="W53" s="10"/>
      <c r="X53" s="10"/>
      <c r="Y53" s="10"/>
      <c r="Z53" s="10"/>
      <c r="AA53" s="10"/>
      <c r="AB53" s="10"/>
    </row>
    <row r="54" spans="1:28" ht="24" hidden="1" customHeight="1">
      <c r="A54" s="54">
        <v>45</v>
      </c>
      <c r="B54" s="3"/>
      <c r="C54" s="2"/>
      <c r="D54" s="5"/>
      <c r="E54" s="5"/>
      <c r="F54" s="6"/>
      <c r="G54" s="277"/>
      <c r="H54" s="123"/>
      <c r="I54" s="123"/>
      <c r="J54" s="154"/>
      <c r="K54" s="125">
        <f t="shared" si="0"/>
        <v>0</v>
      </c>
      <c r="L54" s="278"/>
      <c r="M54" s="7"/>
      <c r="N54" s="127"/>
      <c r="O54" s="374"/>
      <c r="P54" s="129">
        <f t="shared" si="5"/>
        <v>0</v>
      </c>
      <c r="Q54" s="233">
        <f t="shared" si="2"/>
        <v>0</v>
      </c>
      <c r="R54" s="279"/>
      <c r="S54" s="10"/>
      <c r="T54" s="10"/>
      <c r="U54" s="11"/>
      <c r="V54" s="11"/>
      <c r="W54" s="10"/>
      <c r="X54" s="10"/>
      <c r="Y54" s="10"/>
      <c r="Z54" s="10"/>
      <c r="AA54" s="10"/>
      <c r="AB54" s="10"/>
    </row>
    <row r="55" spans="1:28" ht="24" hidden="1" customHeight="1">
      <c r="A55" s="54">
        <v>46</v>
      </c>
      <c r="B55" s="3"/>
      <c r="C55" s="2"/>
      <c r="D55" s="5"/>
      <c r="E55" s="5"/>
      <c r="F55" s="6"/>
      <c r="G55" s="277"/>
      <c r="H55" s="123"/>
      <c r="I55" s="123"/>
      <c r="J55" s="154"/>
      <c r="K55" s="125">
        <f t="shared" si="0"/>
        <v>0</v>
      </c>
      <c r="L55" s="278"/>
      <c r="M55" s="7"/>
      <c r="N55" s="127"/>
      <c r="O55" s="374"/>
      <c r="P55" s="129">
        <f t="shared" si="5"/>
        <v>0</v>
      </c>
      <c r="Q55" s="233">
        <f t="shared" si="2"/>
        <v>0</v>
      </c>
      <c r="R55" s="279"/>
      <c r="S55" s="10"/>
      <c r="T55" s="10"/>
      <c r="U55" s="11"/>
      <c r="V55" s="11"/>
      <c r="W55" s="10"/>
      <c r="X55" s="10"/>
      <c r="Y55" s="10"/>
      <c r="Z55" s="10"/>
      <c r="AA55" s="10"/>
      <c r="AB55" s="10"/>
    </row>
    <row r="56" spans="1:28" ht="24" hidden="1" customHeight="1">
      <c r="A56" s="54">
        <v>47</v>
      </c>
      <c r="B56" s="3"/>
      <c r="C56" s="2"/>
      <c r="D56" s="5"/>
      <c r="E56" s="5"/>
      <c r="F56" s="6"/>
      <c r="G56" s="277"/>
      <c r="H56" s="123"/>
      <c r="I56" s="123"/>
      <c r="J56" s="154"/>
      <c r="K56" s="125">
        <f t="shared" si="0"/>
        <v>0</v>
      </c>
      <c r="L56" s="278"/>
      <c r="M56" s="7"/>
      <c r="N56" s="127"/>
      <c r="O56" s="374"/>
      <c r="P56" s="129">
        <f t="shared" si="5"/>
        <v>0</v>
      </c>
      <c r="Q56" s="233">
        <f t="shared" si="2"/>
        <v>0</v>
      </c>
      <c r="R56" s="279"/>
      <c r="S56" s="10"/>
      <c r="T56" s="10"/>
      <c r="U56" s="11"/>
      <c r="V56" s="11"/>
      <c r="W56" s="10"/>
      <c r="X56" s="10"/>
      <c r="Y56" s="10"/>
      <c r="Z56" s="10"/>
      <c r="AA56" s="10"/>
      <c r="AB56" s="10"/>
    </row>
    <row r="57" spans="1:28" ht="24" hidden="1" customHeight="1">
      <c r="A57" s="54">
        <v>48</v>
      </c>
      <c r="B57" s="3"/>
      <c r="C57" s="2"/>
      <c r="D57" s="5"/>
      <c r="E57" s="5"/>
      <c r="F57" s="6"/>
      <c r="G57" s="277"/>
      <c r="H57" s="123"/>
      <c r="I57" s="123"/>
      <c r="J57" s="154"/>
      <c r="K57" s="125">
        <f t="shared" si="0"/>
        <v>0</v>
      </c>
      <c r="L57" s="278"/>
      <c r="M57" s="7"/>
      <c r="N57" s="127"/>
      <c r="O57" s="374"/>
      <c r="P57" s="129">
        <f t="shared" si="5"/>
        <v>0</v>
      </c>
      <c r="Q57" s="233">
        <f t="shared" si="2"/>
        <v>0</v>
      </c>
      <c r="R57" s="279"/>
      <c r="S57" s="10"/>
      <c r="T57" s="10"/>
      <c r="U57" s="11"/>
      <c r="V57" s="11"/>
      <c r="W57" s="10"/>
      <c r="X57" s="10"/>
      <c r="Y57" s="10"/>
      <c r="Z57" s="10"/>
      <c r="AA57" s="10"/>
      <c r="AB57" s="10"/>
    </row>
    <row r="58" spans="1:28" ht="24" hidden="1" customHeight="1">
      <c r="A58" s="54">
        <v>49</v>
      </c>
      <c r="B58" s="3"/>
      <c r="C58" s="2"/>
      <c r="D58" s="5"/>
      <c r="E58" s="5"/>
      <c r="F58" s="6"/>
      <c r="G58" s="277"/>
      <c r="H58" s="123"/>
      <c r="I58" s="123"/>
      <c r="J58" s="154"/>
      <c r="K58" s="125">
        <f t="shared" si="0"/>
        <v>0</v>
      </c>
      <c r="L58" s="278"/>
      <c r="M58" s="7"/>
      <c r="N58" s="127"/>
      <c r="O58" s="374"/>
      <c r="P58" s="129">
        <f t="shared" si="5"/>
        <v>0</v>
      </c>
      <c r="Q58" s="233">
        <f t="shared" si="2"/>
        <v>0</v>
      </c>
      <c r="R58" s="279"/>
      <c r="S58" s="10"/>
      <c r="T58" s="10"/>
      <c r="U58" s="11"/>
      <c r="V58" s="11"/>
      <c r="W58" s="10"/>
      <c r="X58" s="10"/>
      <c r="Y58" s="10"/>
      <c r="Z58" s="10"/>
      <c r="AA58" s="10"/>
      <c r="AB58" s="10"/>
    </row>
    <row r="59" spans="1:28" ht="24" hidden="1" customHeight="1">
      <c r="A59" s="54">
        <v>50</v>
      </c>
      <c r="B59" s="3"/>
      <c r="C59" s="2"/>
      <c r="D59" s="5"/>
      <c r="E59" s="5"/>
      <c r="F59" s="6"/>
      <c r="G59" s="277"/>
      <c r="H59" s="123"/>
      <c r="I59" s="123"/>
      <c r="J59" s="154"/>
      <c r="K59" s="125">
        <f t="shared" si="0"/>
        <v>0</v>
      </c>
      <c r="L59" s="278"/>
      <c r="M59" s="7"/>
      <c r="N59" s="127"/>
      <c r="O59" s="374"/>
      <c r="P59" s="129">
        <f t="shared" si="5"/>
        <v>0</v>
      </c>
      <c r="Q59" s="233">
        <f t="shared" si="2"/>
        <v>0</v>
      </c>
      <c r="R59" s="279"/>
      <c r="S59" s="10"/>
      <c r="T59" s="10"/>
      <c r="U59" s="11"/>
      <c r="V59" s="11"/>
      <c r="W59" s="10"/>
      <c r="X59" s="10"/>
      <c r="Y59" s="10"/>
      <c r="Z59" s="10"/>
      <c r="AA59" s="10"/>
      <c r="AB59" s="10"/>
    </row>
    <row r="60" spans="1:28" ht="24" hidden="1" customHeight="1">
      <c r="A60" s="54">
        <v>51</v>
      </c>
      <c r="B60" s="3"/>
      <c r="C60" s="2"/>
      <c r="D60" s="5"/>
      <c r="E60" s="5"/>
      <c r="F60" s="6"/>
      <c r="G60" s="277"/>
      <c r="H60" s="123"/>
      <c r="I60" s="123"/>
      <c r="J60" s="154"/>
      <c r="K60" s="125">
        <f t="shared" si="0"/>
        <v>0</v>
      </c>
      <c r="L60" s="278"/>
      <c r="M60" s="7"/>
      <c r="N60" s="127"/>
      <c r="O60" s="374"/>
      <c r="P60" s="129">
        <f t="shared" si="5"/>
        <v>0</v>
      </c>
      <c r="Q60" s="233">
        <f t="shared" si="2"/>
        <v>0</v>
      </c>
      <c r="R60" s="279"/>
      <c r="S60" s="10"/>
      <c r="T60" s="10"/>
      <c r="U60" s="11"/>
      <c r="V60" s="11"/>
      <c r="W60" s="10"/>
      <c r="X60" s="10"/>
      <c r="Y60" s="10"/>
      <c r="Z60" s="10"/>
      <c r="AA60" s="10"/>
      <c r="AB60" s="10"/>
    </row>
    <row r="61" spans="1:28" ht="24" hidden="1" customHeight="1">
      <c r="A61" s="54">
        <v>52</v>
      </c>
      <c r="B61" s="3"/>
      <c r="C61" s="2"/>
      <c r="D61" s="5"/>
      <c r="E61" s="5"/>
      <c r="F61" s="6"/>
      <c r="G61" s="277"/>
      <c r="H61" s="123"/>
      <c r="I61" s="123"/>
      <c r="J61" s="154"/>
      <c r="K61" s="125">
        <f t="shared" si="0"/>
        <v>0</v>
      </c>
      <c r="L61" s="278"/>
      <c r="M61" s="7"/>
      <c r="N61" s="127"/>
      <c r="O61" s="374"/>
      <c r="P61" s="129">
        <f t="shared" si="5"/>
        <v>0</v>
      </c>
      <c r="Q61" s="233">
        <f t="shared" si="2"/>
        <v>0</v>
      </c>
      <c r="R61" s="279"/>
      <c r="S61" s="10"/>
      <c r="T61" s="10"/>
      <c r="U61" s="11"/>
      <c r="V61" s="11"/>
      <c r="W61" s="10"/>
      <c r="X61" s="10"/>
      <c r="Y61" s="10"/>
      <c r="Z61" s="10"/>
      <c r="AA61" s="10"/>
      <c r="AB61" s="10"/>
    </row>
    <row r="62" spans="1:28" ht="24" hidden="1" customHeight="1">
      <c r="A62" s="54">
        <v>53</v>
      </c>
      <c r="B62" s="3"/>
      <c r="C62" s="2"/>
      <c r="D62" s="5"/>
      <c r="E62" s="5"/>
      <c r="F62" s="6"/>
      <c r="G62" s="277"/>
      <c r="H62" s="123"/>
      <c r="I62" s="123"/>
      <c r="J62" s="154"/>
      <c r="K62" s="125">
        <f t="shared" si="0"/>
        <v>0</v>
      </c>
      <c r="L62" s="278"/>
      <c r="M62" s="7"/>
      <c r="N62" s="127"/>
      <c r="O62" s="374"/>
      <c r="P62" s="129">
        <f t="shared" si="5"/>
        <v>0</v>
      </c>
      <c r="Q62" s="233">
        <f t="shared" si="2"/>
        <v>0</v>
      </c>
      <c r="R62" s="279"/>
      <c r="S62" s="10"/>
      <c r="T62" s="10"/>
      <c r="U62" s="11"/>
      <c r="V62" s="11"/>
      <c r="W62" s="10"/>
      <c r="X62" s="10"/>
      <c r="Y62" s="10"/>
      <c r="Z62" s="10"/>
      <c r="AA62" s="10"/>
      <c r="AB62" s="10"/>
    </row>
    <row r="63" spans="1:28" ht="24" hidden="1" customHeight="1">
      <c r="A63" s="54">
        <v>54</v>
      </c>
      <c r="B63" s="3"/>
      <c r="C63" s="2"/>
      <c r="D63" s="5"/>
      <c r="E63" s="5"/>
      <c r="F63" s="6"/>
      <c r="G63" s="277"/>
      <c r="H63" s="123"/>
      <c r="I63" s="123"/>
      <c r="J63" s="154"/>
      <c r="K63" s="125">
        <f t="shared" si="0"/>
        <v>0</v>
      </c>
      <c r="L63" s="278"/>
      <c r="M63" s="7"/>
      <c r="N63" s="127"/>
      <c r="O63" s="374"/>
      <c r="P63" s="129">
        <f t="shared" si="5"/>
        <v>0</v>
      </c>
      <c r="Q63" s="233">
        <f t="shared" si="2"/>
        <v>0</v>
      </c>
      <c r="R63" s="279"/>
      <c r="S63" s="10"/>
      <c r="T63" s="10"/>
      <c r="U63" s="11"/>
      <c r="V63" s="11"/>
      <c r="W63" s="10"/>
      <c r="X63" s="10"/>
      <c r="Y63" s="10"/>
      <c r="Z63" s="10"/>
      <c r="AA63" s="10"/>
      <c r="AB63" s="10"/>
    </row>
    <row r="64" spans="1:28" ht="24" hidden="1" customHeight="1">
      <c r="A64" s="54">
        <v>55</v>
      </c>
      <c r="B64" s="3"/>
      <c r="C64" s="2"/>
      <c r="D64" s="5"/>
      <c r="E64" s="5"/>
      <c r="F64" s="6"/>
      <c r="G64" s="277"/>
      <c r="H64" s="123"/>
      <c r="I64" s="123"/>
      <c r="J64" s="154"/>
      <c r="K64" s="125">
        <f t="shared" si="0"/>
        <v>0</v>
      </c>
      <c r="L64" s="278"/>
      <c r="M64" s="7"/>
      <c r="N64" s="127"/>
      <c r="O64" s="374"/>
      <c r="P64" s="129">
        <f t="shared" si="5"/>
        <v>0</v>
      </c>
      <c r="Q64" s="233">
        <f t="shared" si="2"/>
        <v>0</v>
      </c>
      <c r="R64" s="279"/>
      <c r="S64" s="10"/>
      <c r="T64" s="10"/>
      <c r="U64" s="11"/>
      <c r="V64" s="11"/>
      <c r="W64" s="10"/>
      <c r="X64" s="10"/>
      <c r="Y64" s="10"/>
      <c r="Z64" s="10"/>
      <c r="AA64" s="10"/>
      <c r="AB64" s="10"/>
    </row>
    <row r="65" spans="1:28" ht="24" hidden="1" customHeight="1">
      <c r="A65" s="54">
        <v>56</v>
      </c>
      <c r="B65" s="3"/>
      <c r="C65" s="2"/>
      <c r="D65" s="5"/>
      <c r="E65" s="5"/>
      <c r="F65" s="6"/>
      <c r="G65" s="277"/>
      <c r="H65" s="123"/>
      <c r="I65" s="123"/>
      <c r="J65" s="154"/>
      <c r="K65" s="125">
        <f t="shared" si="0"/>
        <v>0</v>
      </c>
      <c r="L65" s="278"/>
      <c r="M65" s="7"/>
      <c r="N65" s="127"/>
      <c r="O65" s="374"/>
      <c r="P65" s="129">
        <f t="shared" si="5"/>
        <v>0</v>
      </c>
      <c r="Q65" s="233">
        <f t="shared" si="2"/>
        <v>0</v>
      </c>
      <c r="R65" s="279"/>
      <c r="S65" s="10"/>
      <c r="T65" s="10"/>
      <c r="U65" s="11"/>
      <c r="V65" s="11"/>
      <c r="W65" s="10"/>
      <c r="X65" s="10"/>
      <c r="Y65" s="10"/>
      <c r="Z65" s="10"/>
      <c r="AA65" s="10"/>
      <c r="AB65" s="10"/>
    </row>
    <row r="66" spans="1:28" ht="24" hidden="1" customHeight="1">
      <c r="A66" s="54">
        <v>57</v>
      </c>
      <c r="B66" s="3"/>
      <c r="C66" s="2"/>
      <c r="D66" s="5"/>
      <c r="E66" s="5"/>
      <c r="F66" s="6"/>
      <c r="G66" s="277"/>
      <c r="H66" s="123"/>
      <c r="I66" s="123"/>
      <c r="J66" s="154"/>
      <c r="K66" s="125">
        <f t="shared" si="0"/>
        <v>0</v>
      </c>
      <c r="L66" s="278"/>
      <c r="M66" s="7"/>
      <c r="N66" s="127"/>
      <c r="O66" s="374"/>
      <c r="P66" s="129">
        <f t="shared" si="5"/>
        <v>0</v>
      </c>
      <c r="Q66" s="233">
        <f t="shared" si="2"/>
        <v>0</v>
      </c>
      <c r="R66" s="279"/>
      <c r="S66" s="10"/>
      <c r="T66" s="10"/>
      <c r="U66" s="11"/>
      <c r="V66" s="11"/>
      <c r="W66" s="10"/>
      <c r="X66" s="10"/>
      <c r="Y66" s="10"/>
      <c r="Z66" s="10"/>
      <c r="AA66" s="10"/>
      <c r="AB66" s="10"/>
    </row>
    <row r="67" spans="1:28" ht="24" hidden="1" customHeight="1">
      <c r="A67" s="54">
        <v>58</v>
      </c>
      <c r="B67" s="3"/>
      <c r="C67" s="2"/>
      <c r="D67" s="5"/>
      <c r="E67" s="5"/>
      <c r="F67" s="6"/>
      <c r="G67" s="277"/>
      <c r="H67" s="123"/>
      <c r="I67" s="123"/>
      <c r="J67" s="154"/>
      <c r="K67" s="125">
        <f t="shared" si="0"/>
        <v>0</v>
      </c>
      <c r="L67" s="278"/>
      <c r="M67" s="7"/>
      <c r="N67" s="127"/>
      <c r="O67" s="374"/>
      <c r="P67" s="129">
        <f t="shared" si="5"/>
        <v>0</v>
      </c>
      <c r="Q67" s="233">
        <f t="shared" si="2"/>
        <v>0</v>
      </c>
      <c r="R67" s="279"/>
      <c r="S67" s="10"/>
      <c r="T67" s="10"/>
      <c r="U67" s="11"/>
      <c r="V67" s="11"/>
      <c r="W67" s="10"/>
      <c r="X67" s="10"/>
      <c r="Y67" s="10"/>
      <c r="Z67" s="10"/>
      <c r="AA67" s="10"/>
      <c r="AB67" s="10"/>
    </row>
    <row r="68" spans="1:28" ht="24" hidden="1" customHeight="1">
      <c r="A68" s="54">
        <v>59</v>
      </c>
      <c r="B68" s="3"/>
      <c r="C68" s="2"/>
      <c r="D68" s="5"/>
      <c r="E68" s="5"/>
      <c r="F68" s="6"/>
      <c r="G68" s="277"/>
      <c r="H68" s="123"/>
      <c r="I68" s="123"/>
      <c r="J68" s="154"/>
      <c r="K68" s="125">
        <f t="shared" si="0"/>
        <v>0</v>
      </c>
      <c r="L68" s="278"/>
      <c r="M68" s="7"/>
      <c r="N68" s="127"/>
      <c r="O68" s="374"/>
      <c r="P68" s="129">
        <f t="shared" si="5"/>
        <v>0</v>
      </c>
      <c r="Q68" s="233">
        <f t="shared" si="2"/>
        <v>0</v>
      </c>
      <c r="R68" s="279"/>
      <c r="S68" s="10"/>
      <c r="T68" s="10"/>
      <c r="U68" s="11"/>
      <c r="V68" s="11"/>
      <c r="W68" s="10"/>
      <c r="X68" s="10"/>
      <c r="Y68" s="10"/>
      <c r="Z68" s="10"/>
      <c r="AA68" s="10"/>
      <c r="AB68" s="10"/>
    </row>
    <row r="69" spans="1:28" ht="24" hidden="1" customHeight="1">
      <c r="A69" s="54">
        <v>60</v>
      </c>
      <c r="B69" s="3"/>
      <c r="C69" s="2"/>
      <c r="D69" s="5"/>
      <c r="E69" s="5"/>
      <c r="F69" s="6"/>
      <c r="G69" s="277"/>
      <c r="H69" s="123"/>
      <c r="I69" s="123"/>
      <c r="J69" s="154"/>
      <c r="K69" s="125">
        <f t="shared" si="0"/>
        <v>0</v>
      </c>
      <c r="L69" s="278"/>
      <c r="M69" s="7"/>
      <c r="N69" s="127"/>
      <c r="O69" s="374"/>
      <c r="P69" s="129">
        <f t="shared" si="5"/>
        <v>0</v>
      </c>
      <c r="Q69" s="233">
        <f t="shared" si="2"/>
        <v>0</v>
      </c>
      <c r="R69" s="279"/>
      <c r="S69" s="10"/>
      <c r="T69" s="10"/>
      <c r="U69" s="11"/>
      <c r="V69" s="11"/>
      <c r="W69" s="10"/>
      <c r="X69" s="10"/>
      <c r="Y69" s="10"/>
      <c r="Z69" s="10"/>
      <c r="AA69" s="10"/>
      <c r="AB69" s="10"/>
    </row>
    <row r="70" spans="1:28" ht="24" hidden="1" customHeight="1">
      <c r="A70" s="54">
        <v>61</v>
      </c>
      <c r="B70" s="3"/>
      <c r="C70" s="2"/>
      <c r="D70" s="5"/>
      <c r="E70" s="5"/>
      <c r="F70" s="6"/>
      <c r="G70" s="277"/>
      <c r="H70" s="123"/>
      <c r="I70" s="123"/>
      <c r="J70" s="154"/>
      <c r="K70" s="125">
        <f t="shared" si="0"/>
        <v>0</v>
      </c>
      <c r="L70" s="278"/>
      <c r="M70" s="7"/>
      <c r="N70" s="127"/>
      <c r="O70" s="374"/>
      <c r="P70" s="129">
        <f t="shared" si="5"/>
        <v>0</v>
      </c>
      <c r="Q70" s="233">
        <f t="shared" si="2"/>
        <v>0</v>
      </c>
      <c r="R70" s="279"/>
      <c r="S70" s="10"/>
      <c r="T70" s="10"/>
      <c r="U70" s="11"/>
      <c r="V70" s="11"/>
      <c r="W70" s="10"/>
      <c r="X70" s="10"/>
      <c r="Y70" s="10"/>
      <c r="Z70" s="10"/>
      <c r="AA70" s="10"/>
      <c r="AB70" s="10"/>
    </row>
    <row r="71" spans="1:28" ht="24" hidden="1" customHeight="1">
      <c r="A71" s="54">
        <v>62</v>
      </c>
      <c r="B71" s="3"/>
      <c r="C71" s="2"/>
      <c r="D71" s="5"/>
      <c r="E71" s="5"/>
      <c r="F71" s="6"/>
      <c r="G71" s="277"/>
      <c r="H71" s="123"/>
      <c r="I71" s="123"/>
      <c r="J71" s="154"/>
      <c r="K71" s="125">
        <f t="shared" si="0"/>
        <v>0</v>
      </c>
      <c r="L71" s="278"/>
      <c r="M71" s="7"/>
      <c r="N71" s="127"/>
      <c r="O71" s="374"/>
      <c r="P71" s="129">
        <f t="shared" si="5"/>
        <v>0</v>
      </c>
      <c r="Q71" s="233">
        <f t="shared" si="2"/>
        <v>0</v>
      </c>
      <c r="R71" s="279"/>
      <c r="S71" s="10"/>
      <c r="T71" s="10"/>
      <c r="U71" s="11"/>
      <c r="V71" s="11"/>
      <c r="W71" s="10"/>
      <c r="X71" s="10"/>
      <c r="Y71" s="10"/>
      <c r="Z71" s="10"/>
      <c r="AA71" s="10"/>
      <c r="AB71" s="10"/>
    </row>
    <row r="72" spans="1:28" ht="24" hidden="1" customHeight="1">
      <c r="A72" s="54">
        <v>63</v>
      </c>
      <c r="B72" s="3"/>
      <c r="C72" s="2"/>
      <c r="D72" s="5"/>
      <c r="E72" s="5"/>
      <c r="F72" s="6"/>
      <c r="G72" s="277"/>
      <c r="H72" s="123"/>
      <c r="I72" s="123"/>
      <c r="J72" s="154"/>
      <c r="K72" s="125">
        <f t="shared" si="0"/>
        <v>0</v>
      </c>
      <c r="L72" s="278"/>
      <c r="M72" s="7"/>
      <c r="N72" s="127"/>
      <c r="O72" s="374"/>
      <c r="P72" s="129">
        <f t="shared" si="5"/>
        <v>0</v>
      </c>
      <c r="Q72" s="233">
        <f t="shared" si="2"/>
        <v>0</v>
      </c>
      <c r="R72" s="279"/>
      <c r="S72" s="10"/>
      <c r="T72" s="10"/>
      <c r="U72" s="11"/>
      <c r="V72" s="11"/>
      <c r="W72" s="10"/>
      <c r="X72" s="10"/>
      <c r="Y72" s="10"/>
      <c r="Z72" s="10"/>
      <c r="AA72" s="10"/>
      <c r="AB72" s="10"/>
    </row>
    <row r="73" spans="1:28" ht="24" hidden="1" customHeight="1">
      <c r="A73" s="54">
        <v>64</v>
      </c>
      <c r="B73" s="3"/>
      <c r="C73" s="2"/>
      <c r="D73" s="5"/>
      <c r="E73" s="5"/>
      <c r="F73" s="6"/>
      <c r="G73" s="277"/>
      <c r="H73" s="123"/>
      <c r="I73" s="123"/>
      <c r="J73" s="154"/>
      <c r="K73" s="125">
        <f t="shared" si="0"/>
        <v>0</v>
      </c>
      <c r="L73" s="278"/>
      <c r="M73" s="7"/>
      <c r="N73" s="127"/>
      <c r="O73" s="374"/>
      <c r="P73" s="129">
        <f t="shared" si="5"/>
        <v>0</v>
      </c>
      <c r="Q73" s="233">
        <f t="shared" si="2"/>
        <v>0</v>
      </c>
      <c r="R73" s="279"/>
      <c r="S73" s="10"/>
      <c r="T73" s="10"/>
      <c r="U73" s="11"/>
      <c r="V73" s="11"/>
      <c r="W73" s="10"/>
      <c r="X73" s="10"/>
      <c r="Y73" s="10"/>
      <c r="Z73" s="10"/>
      <c r="AA73" s="10"/>
      <c r="AB73" s="10"/>
    </row>
    <row r="74" spans="1:28" ht="24" hidden="1" customHeight="1">
      <c r="A74" s="54">
        <v>65</v>
      </c>
      <c r="B74" s="3"/>
      <c r="C74" s="2"/>
      <c r="D74" s="5"/>
      <c r="E74" s="5"/>
      <c r="F74" s="6"/>
      <c r="G74" s="277"/>
      <c r="H74" s="123"/>
      <c r="I74" s="123"/>
      <c r="J74" s="154"/>
      <c r="K74" s="125">
        <f t="shared" si="0"/>
        <v>0</v>
      </c>
      <c r="L74" s="278"/>
      <c r="M74" s="7"/>
      <c r="N74" s="127"/>
      <c r="O74" s="374"/>
      <c r="P74" s="129">
        <f t="shared" ref="P74:P106" si="6">M74*N74</f>
        <v>0</v>
      </c>
      <c r="Q74" s="233">
        <f t="shared" si="2"/>
        <v>0</v>
      </c>
      <c r="R74" s="279"/>
      <c r="S74" s="10"/>
      <c r="T74" s="10"/>
      <c r="U74" s="11"/>
      <c r="V74" s="11"/>
      <c r="W74" s="10"/>
      <c r="X74" s="10"/>
      <c r="Y74" s="10"/>
      <c r="Z74" s="10"/>
      <c r="AA74" s="10"/>
      <c r="AB74" s="10"/>
    </row>
    <row r="75" spans="1:28" ht="24" hidden="1" customHeight="1">
      <c r="A75" s="54">
        <v>66</v>
      </c>
      <c r="B75" s="3"/>
      <c r="C75" s="2"/>
      <c r="D75" s="5"/>
      <c r="E75" s="5"/>
      <c r="F75" s="6"/>
      <c r="G75" s="277"/>
      <c r="H75" s="123"/>
      <c r="I75" s="123"/>
      <c r="J75" s="154"/>
      <c r="K75" s="125">
        <f t="shared" ref="K75:K109" si="7">SUM(G75:J75)</f>
        <v>0</v>
      </c>
      <c r="L75" s="278"/>
      <c r="M75" s="7"/>
      <c r="N75" s="127"/>
      <c r="O75" s="374"/>
      <c r="P75" s="129">
        <f t="shared" si="6"/>
        <v>0</v>
      </c>
      <c r="Q75" s="233">
        <f t="shared" ref="Q75:Q109" si="8">K75+P75+L75</f>
        <v>0</v>
      </c>
      <c r="R75" s="279"/>
      <c r="S75" s="10"/>
      <c r="T75" s="10"/>
      <c r="U75" s="11"/>
      <c r="V75" s="11"/>
      <c r="W75" s="10"/>
      <c r="X75" s="10"/>
      <c r="Y75" s="10"/>
      <c r="Z75" s="10"/>
      <c r="AA75" s="10"/>
      <c r="AB75" s="10"/>
    </row>
    <row r="76" spans="1:28" ht="24" hidden="1" customHeight="1">
      <c r="A76" s="54">
        <v>67</v>
      </c>
      <c r="B76" s="3"/>
      <c r="C76" s="2"/>
      <c r="D76" s="5"/>
      <c r="E76" s="5"/>
      <c r="F76" s="6"/>
      <c r="G76" s="277"/>
      <c r="H76" s="123"/>
      <c r="I76" s="123"/>
      <c r="J76" s="154"/>
      <c r="K76" s="125">
        <f t="shared" si="7"/>
        <v>0</v>
      </c>
      <c r="L76" s="278"/>
      <c r="M76" s="7"/>
      <c r="N76" s="127"/>
      <c r="O76" s="374"/>
      <c r="P76" s="129">
        <f t="shared" si="6"/>
        <v>0</v>
      </c>
      <c r="Q76" s="233">
        <f t="shared" si="8"/>
        <v>0</v>
      </c>
      <c r="R76" s="279"/>
      <c r="S76" s="10"/>
      <c r="T76" s="10"/>
      <c r="U76" s="11"/>
      <c r="V76" s="11"/>
      <c r="W76" s="10"/>
      <c r="X76" s="10"/>
      <c r="Y76" s="10"/>
      <c r="Z76" s="10"/>
      <c r="AA76" s="10"/>
      <c r="AB76" s="10"/>
    </row>
    <row r="77" spans="1:28" ht="24" hidden="1" customHeight="1">
      <c r="A77" s="54">
        <v>68</v>
      </c>
      <c r="B77" s="3"/>
      <c r="C77" s="2"/>
      <c r="D77" s="5"/>
      <c r="E77" s="5"/>
      <c r="F77" s="6"/>
      <c r="G77" s="277"/>
      <c r="H77" s="123"/>
      <c r="I77" s="123"/>
      <c r="J77" s="154"/>
      <c r="K77" s="125">
        <f t="shared" si="7"/>
        <v>0</v>
      </c>
      <c r="L77" s="278"/>
      <c r="M77" s="7"/>
      <c r="N77" s="127"/>
      <c r="O77" s="374"/>
      <c r="P77" s="129">
        <f t="shared" si="6"/>
        <v>0</v>
      </c>
      <c r="Q77" s="233">
        <f t="shared" si="8"/>
        <v>0</v>
      </c>
      <c r="R77" s="279"/>
      <c r="S77" s="10"/>
      <c r="T77" s="10"/>
      <c r="U77" s="11"/>
      <c r="V77" s="11"/>
      <c r="W77" s="10"/>
      <c r="X77" s="10"/>
      <c r="Y77" s="10"/>
      <c r="Z77" s="10"/>
      <c r="AA77" s="10"/>
      <c r="AB77" s="10"/>
    </row>
    <row r="78" spans="1:28" ht="24" hidden="1" customHeight="1">
      <c r="A78" s="54">
        <v>69</v>
      </c>
      <c r="B78" s="3"/>
      <c r="C78" s="2"/>
      <c r="D78" s="5"/>
      <c r="E78" s="5"/>
      <c r="F78" s="6"/>
      <c r="G78" s="277"/>
      <c r="H78" s="123"/>
      <c r="I78" s="123"/>
      <c r="J78" s="154"/>
      <c r="K78" s="125">
        <f t="shared" si="7"/>
        <v>0</v>
      </c>
      <c r="L78" s="278"/>
      <c r="M78" s="7"/>
      <c r="N78" s="127"/>
      <c r="O78" s="374"/>
      <c r="P78" s="129">
        <f t="shared" si="6"/>
        <v>0</v>
      </c>
      <c r="Q78" s="233">
        <f t="shared" si="8"/>
        <v>0</v>
      </c>
      <c r="R78" s="279"/>
      <c r="S78" s="10"/>
      <c r="T78" s="10"/>
      <c r="U78" s="11"/>
      <c r="V78" s="11"/>
      <c r="W78" s="10"/>
      <c r="X78" s="10"/>
      <c r="Y78" s="10"/>
      <c r="Z78" s="10"/>
      <c r="AA78" s="10"/>
      <c r="AB78" s="10"/>
    </row>
    <row r="79" spans="1:28" ht="24" hidden="1" customHeight="1">
      <c r="A79" s="54">
        <v>70</v>
      </c>
      <c r="B79" s="3"/>
      <c r="C79" s="2"/>
      <c r="D79" s="5"/>
      <c r="E79" s="5"/>
      <c r="F79" s="6"/>
      <c r="G79" s="277"/>
      <c r="H79" s="123"/>
      <c r="I79" s="123"/>
      <c r="J79" s="154"/>
      <c r="K79" s="125">
        <f t="shared" si="7"/>
        <v>0</v>
      </c>
      <c r="L79" s="278"/>
      <c r="M79" s="7"/>
      <c r="N79" s="127"/>
      <c r="O79" s="374"/>
      <c r="P79" s="129">
        <f t="shared" si="6"/>
        <v>0</v>
      </c>
      <c r="Q79" s="233">
        <f t="shared" si="8"/>
        <v>0</v>
      </c>
      <c r="R79" s="279"/>
      <c r="S79" s="10"/>
      <c r="T79" s="10"/>
      <c r="U79" s="11"/>
      <c r="V79" s="11"/>
      <c r="W79" s="10"/>
      <c r="X79" s="10"/>
      <c r="Y79" s="10"/>
      <c r="Z79" s="10"/>
      <c r="AA79" s="10"/>
      <c r="AB79" s="10"/>
    </row>
    <row r="80" spans="1:28" ht="24" hidden="1" customHeight="1">
      <c r="A80" s="54">
        <v>71</v>
      </c>
      <c r="B80" s="3"/>
      <c r="C80" s="2"/>
      <c r="D80" s="5"/>
      <c r="E80" s="5"/>
      <c r="F80" s="6"/>
      <c r="G80" s="277"/>
      <c r="H80" s="123"/>
      <c r="I80" s="123"/>
      <c r="J80" s="154"/>
      <c r="K80" s="125">
        <f t="shared" si="7"/>
        <v>0</v>
      </c>
      <c r="L80" s="278"/>
      <c r="M80" s="7"/>
      <c r="N80" s="127"/>
      <c r="O80" s="374"/>
      <c r="P80" s="129">
        <f t="shared" si="6"/>
        <v>0</v>
      </c>
      <c r="Q80" s="233">
        <f t="shared" si="8"/>
        <v>0</v>
      </c>
      <c r="R80" s="279"/>
      <c r="S80" s="10"/>
      <c r="T80" s="10"/>
      <c r="U80" s="11"/>
      <c r="V80" s="11"/>
      <c r="W80" s="10"/>
      <c r="X80" s="10"/>
      <c r="Y80" s="10"/>
      <c r="Z80" s="10"/>
      <c r="AA80" s="10"/>
      <c r="AB80" s="10"/>
    </row>
    <row r="81" spans="1:28" ht="24" hidden="1" customHeight="1">
      <c r="A81" s="54">
        <v>72</v>
      </c>
      <c r="B81" s="3"/>
      <c r="C81" s="2"/>
      <c r="D81" s="5"/>
      <c r="E81" s="5"/>
      <c r="F81" s="6"/>
      <c r="G81" s="277"/>
      <c r="H81" s="123"/>
      <c r="I81" s="123"/>
      <c r="J81" s="154"/>
      <c r="K81" s="125">
        <f t="shared" si="7"/>
        <v>0</v>
      </c>
      <c r="L81" s="278"/>
      <c r="M81" s="7"/>
      <c r="N81" s="127"/>
      <c r="O81" s="374"/>
      <c r="P81" s="129">
        <f t="shared" si="6"/>
        <v>0</v>
      </c>
      <c r="Q81" s="233">
        <f t="shared" si="8"/>
        <v>0</v>
      </c>
      <c r="R81" s="279"/>
      <c r="S81" s="10"/>
      <c r="T81" s="10"/>
      <c r="U81" s="11"/>
      <c r="V81" s="11"/>
      <c r="W81" s="10"/>
      <c r="X81" s="10"/>
      <c r="Y81" s="10"/>
      <c r="Z81" s="10"/>
      <c r="AA81" s="10"/>
      <c r="AB81" s="10"/>
    </row>
    <row r="82" spans="1:28" ht="24" hidden="1" customHeight="1">
      <c r="A82" s="54">
        <v>73</v>
      </c>
      <c r="B82" s="3"/>
      <c r="C82" s="2"/>
      <c r="D82" s="5"/>
      <c r="E82" s="5"/>
      <c r="F82" s="6"/>
      <c r="G82" s="277"/>
      <c r="H82" s="123"/>
      <c r="I82" s="123"/>
      <c r="J82" s="154"/>
      <c r="K82" s="125">
        <f t="shared" si="7"/>
        <v>0</v>
      </c>
      <c r="L82" s="278"/>
      <c r="M82" s="7"/>
      <c r="N82" s="127"/>
      <c r="O82" s="374"/>
      <c r="P82" s="129">
        <f t="shared" si="6"/>
        <v>0</v>
      </c>
      <c r="Q82" s="233">
        <f t="shared" si="8"/>
        <v>0</v>
      </c>
      <c r="R82" s="279"/>
      <c r="S82" s="10"/>
      <c r="T82" s="10"/>
      <c r="U82" s="11"/>
      <c r="V82" s="11"/>
      <c r="W82" s="10"/>
      <c r="X82" s="10"/>
      <c r="Y82" s="10"/>
      <c r="Z82" s="10"/>
      <c r="AA82" s="10"/>
      <c r="AB82" s="10"/>
    </row>
    <row r="83" spans="1:28" ht="24" hidden="1" customHeight="1">
      <c r="A83" s="54">
        <v>74</v>
      </c>
      <c r="B83" s="3"/>
      <c r="C83" s="2"/>
      <c r="D83" s="5"/>
      <c r="E83" s="5"/>
      <c r="F83" s="6"/>
      <c r="G83" s="277"/>
      <c r="H83" s="123"/>
      <c r="I83" s="123"/>
      <c r="J83" s="154"/>
      <c r="K83" s="125">
        <f t="shared" si="7"/>
        <v>0</v>
      </c>
      <c r="L83" s="278"/>
      <c r="M83" s="7"/>
      <c r="N83" s="127"/>
      <c r="O83" s="374"/>
      <c r="P83" s="129">
        <f t="shared" si="6"/>
        <v>0</v>
      </c>
      <c r="Q83" s="233">
        <f t="shared" si="8"/>
        <v>0</v>
      </c>
      <c r="R83" s="279"/>
      <c r="S83" s="10"/>
      <c r="T83" s="10"/>
      <c r="U83" s="11"/>
      <c r="V83" s="11"/>
      <c r="W83" s="10"/>
      <c r="X83" s="10"/>
      <c r="Y83" s="10"/>
      <c r="Z83" s="10"/>
      <c r="AA83" s="10"/>
      <c r="AB83" s="10"/>
    </row>
    <row r="84" spans="1:28" ht="24" hidden="1" customHeight="1">
      <c r="A84" s="54">
        <v>75</v>
      </c>
      <c r="B84" s="3"/>
      <c r="C84" s="2"/>
      <c r="D84" s="5"/>
      <c r="E84" s="5"/>
      <c r="F84" s="6"/>
      <c r="G84" s="277"/>
      <c r="H84" s="123"/>
      <c r="I84" s="123"/>
      <c r="J84" s="154"/>
      <c r="K84" s="125">
        <f t="shared" si="7"/>
        <v>0</v>
      </c>
      <c r="L84" s="278"/>
      <c r="M84" s="7"/>
      <c r="N84" s="127"/>
      <c r="O84" s="374"/>
      <c r="P84" s="129">
        <f t="shared" si="6"/>
        <v>0</v>
      </c>
      <c r="Q84" s="233">
        <f t="shared" si="8"/>
        <v>0</v>
      </c>
      <c r="R84" s="279"/>
      <c r="S84" s="10"/>
      <c r="T84" s="10"/>
      <c r="U84" s="11"/>
      <c r="V84" s="11"/>
      <c r="W84" s="10"/>
      <c r="X84" s="10"/>
      <c r="Y84" s="10"/>
      <c r="Z84" s="10"/>
      <c r="AA84" s="10"/>
      <c r="AB84" s="10"/>
    </row>
    <row r="85" spans="1:28" ht="24" hidden="1" customHeight="1">
      <c r="A85" s="54">
        <v>76</v>
      </c>
      <c r="B85" s="3"/>
      <c r="C85" s="2"/>
      <c r="D85" s="5"/>
      <c r="E85" s="5"/>
      <c r="F85" s="6"/>
      <c r="G85" s="277"/>
      <c r="H85" s="123"/>
      <c r="I85" s="123"/>
      <c r="J85" s="154"/>
      <c r="K85" s="125">
        <f t="shared" si="7"/>
        <v>0</v>
      </c>
      <c r="L85" s="278"/>
      <c r="M85" s="7"/>
      <c r="N85" s="127"/>
      <c r="O85" s="374"/>
      <c r="P85" s="129">
        <f t="shared" si="6"/>
        <v>0</v>
      </c>
      <c r="Q85" s="233">
        <f t="shared" si="8"/>
        <v>0</v>
      </c>
      <c r="R85" s="279"/>
      <c r="S85" s="10"/>
      <c r="T85" s="10"/>
      <c r="U85" s="11"/>
      <c r="V85" s="11"/>
      <c r="W85" s="10"/>
      <c r="X85" s="10"/>
      <c r="Y85" s="10"/>
      <c r="Z85" s="10"/>
      <c r="AA85" s="10"/>
      <c r="AB85" s="10"/>
    </row>
    <row r="86" spans="1:28" ht="24" hidden="1" customHeight="1">
      <c r="A86" s="54">
        <v>77</v>
      </c>
      <c r="B86" s="3"/>
      <c r="C86" s="2"/>
      <c r="D86" s="5"/>
      <c r="E86" s="5"/>
      <c r="F86" s="6"/>
      <c r="G86" s="277"/>
      <c r="H86" s="123"/>
      <c r="I86" s="123"/>
      <c r="J86" s="154"/>
      <c r="K86" s="125">
        <f t="shared" si="7"/>
        <v>0</v>
      </c>
      <c r="L86" s="278"/>
      <c r="M86" s="7"/>
      <c r="N86" s="127"/>
      <c r="O86" s="374"/>
      <c r="P86" s="129">
        <f t="shared" si="6"/>
        <v>0</v>
      </c>
      <c r="Q86" s="233">
        <f t="shared" si="8"/>
        <v>0</v>
      </c>
      <c r="R86" s="279"/>
      <c r="S86" s="10"/>
      <c r="T86" s="10"/>
      <c r="U86" s="11"/>
      <c r="V86" s="11"/>
      <c r="W86" s="10"/>
      <c r="X86" s="10"/>
      <c r="Y86" s="10"/>
      <c r="Z86" s="10"/>
      <c r="AA86" s="10"/>
      <c r="AB86" s="10"/>
    </row>
    <row r="87" spans="1:28" ht="24" hidden="1" customHeight="1">
      <c r="A87" s="54">
        <v>78</v>
      </c>
      <c r="B87" s="3"/>
      <c r="C87" s="2"/>
      <c r="D87" s="5"/>
      <c r="E87" s="5"/>
      <c r="F87" s="6"/>
      <c r="G87" s="277"/>
      <c r="H87" s="123"/>
      <c r="I87" s="123"/>
      <c r="J87" s="154"/>
      <c r="K87" s="125">
        <f t="shared" si="7"/>
        <v>0</v>
      </c>
      <c r="L87" s="278"/>
      <c r="M87" s="7"/>
      <c r="N87" s="127"/>
      <c r="O87" s="374"/>
      <c r="P87" s="129">
        <f t="shared" si="6"/>
        <v>0</v>
      </c>
      <c r="Q87" s="233">
        <f t="shared" si="8"/>
        <v>0</v>
      </c>
      <c r="R87" s="279"/>
      <c r="S87" s="10"/>
      <c r="T87" s="10"/>
      <c r="U87" s="11"/>
      <c r="V87" s="11"/>
      <c r="W87" s="10"/>
      <c r="X87" s="10"/>
      <c r="Y87" s="10"/>
      <c r="Z87" s="10"/>
      <c r="AA87" s="10"/>
      <c r="AB87" s="10"/>
    </row>
    <row r="88" spans="1:28" ht="24" hidden="1" customHeight="1">
      <c r="A88" s="54">
        <v>79</v>
      </c>
      <c r="B88" s="3"/>
      <c r="C88" s="2"/>
      <c r="D88" s="5"/>
      <c r="E88" s="5"/>
      <c r="F88" s="6"/>
      <c r="G88" s="277"/>
      <c r="H88" s="123"/>
      <c r="I88" s="123"/>
      <c r="J88" s="154"/>
      <c r="K88" s="125">
        <f t="shared" si="7"/>
        <v>0</v>
      </c>
      <c r="L88" s="278"/>
      <c r="M88" s="7"/>
      <c r="N88" s="127"/>
      <c r="O88" s="374"/>
      <c r="P88" s="129">
        <f t="shared" si="6"/>
        <v>0</v>
      </c>
      <c r="Q88" s="233">
        <f t="shared" si="8"/>
        <v>0</v>
      </c>
      <c r="R88" s="279"/>
      <c r="S88" s="10"/>
      <c r="T88" s="10"/>
      <c r="U88" s="11"/>
      <c r="V88" s="11"/>
      <c r="W88" s="10"/>
      <c r="X88" s="10"/>
      <c r="Y88" s="10"/>
      <c r="Z88" s="10"/>
      <c r="AA88" s="10"/>
      <c r="AB88" s="10"/>
    </row>
    <row r="89" spans="1:28" ht="24" hidden="1" customHeight="1">
      <c r="A89" s="54">
        <v>80</v>
      </c>
      <c r="B89" s="3"/>
      <c r="C89" s="2"/>
      <c r="D89" s="5"/>
      <c r="E89" s="5"/>
      <c r="F89" s="6"/>
      <c r="G89" s="277"/>
      <c r="H89" s="123"/>
      <c r="I89" s="123"/>
      <c r="J89" s="154"/>
      <c r="K89" s="125">
        <f t="shared" si="7"/>
        <v>0</v>
      </c>
      <c r="L89" s="278"/>
      <c r="M89" s="7"/>
      <c r="N89" s="127"/>
      <c r="O89" s="374"/>
      <c r="P89" s="129">
        <f t="shared" si="6"/>
        <v>0</v>
      </c>
      <c r="Q89" s="233">
        <f t="shared" si="8"/>
        <v>0</v>
      </c>
      <c r="R89" s="279"/>
      <c r="S89" s="10"/>
      <c r="T89" s="10"/>
      <c r="U89" s="11"/>
      <c r="V89" s="11"/>
      <c r="W89" s="10"/>
      <c r="X89" s="10"/>
      <c r="Y89" s="10"/>
      <c r="Z89" s="10"/>
      <c r="AA89" s="10"/>
      <c r="AB89" s="10"/>
    </row>
    <row r="90" spans="1:28" ht="24" hidden="1" customHeight="1">
      <c r="A90" s="54">
        <v>81</v>
      </c>
      <c r="B90" s="3"/>
      <c r="C90" s="2"/>
      <c r="D90" s="5"/>
      <c r="E90" s="5"/>
      <c r="F90" s="6"/>
      <c r="G90" s="277"/>
      <c r="H90" s="123"/>
      <c r="I90" s="123"/>
      <c r="J90" s="154"/>
      <c r="K90" s="125">
        <f t="shared" si="7"/>
        <v>0</v>
      </c>
      <c r="L90" s="278"/>
      <c r="M90" s="7"/>
      <c r="N90" s="127"/>
      <c r="O90" s="374"/>
      <c r="P90" s="129">
        <f t="shared" si="6"/>
        <v>0</v>
      </c>
      <c r="Q90" s="233">
        <f t="shared" si="8"/>
        <v>0</v>
      </c>
      <c r="R90" s="279"/>
      <c r="S90" s="10"/>
      <c r="T90" s="10"/>
      <c r="U90" s="11"/>
      <c r="V90" s="11"/>
      <c r="W90" s="10"/>
      <c r="X90" s="10"/>
      <c r="Y90" s="10"/>
      <c r="Z90" s="10"/>
      <c r="AA90" s="10"/>
      <c r="AB90" s="10"/>
    </row>
    <row r="91" spans="1:28" ht="24" hidden="1" customHeight="1">
      <c r="A91" s="54">
        <v>82</v>
      </c>
      <c r="B91" s="3"/>
      <c r="C91" s="2"/>
      <c r="D91" s="5"/>
      <c r="E91" s="5"/>
      <c r="F91" s="6"/>
      <c r="G91" s="277"/>
      <c r="H91" s="123"/>
      <c r="I91" s="123"/>
      <c r="J91" s="154"/>
      <c r="K91" s="125">
        <f t="shared" si="7"/>
        <v>0</v>
      </c>
      <c r="L91" s="278"/>
      <c r="M91" s="7"/>
      <c r="N91" s="127"/>
      <c r="O91" s="374"/>
      <c r="P91" s="129">
        <f t="shared" si="6"/>
        <v>0</v>
      </c>
      <c r="Q91" s="233">
        <f t="shared" si="8"/>
        <v>0</v>
      </c>
      <c r="R91" s="279"/>
      <c r="S91" s="10"/>
      <c r="T91" s="10"/>
      <c r="U91" s="11"/>
      <c r="V91" s="11"/>
      <c r="W91" s="10"/>
      <c r="X91" s="10"/>
      <c r="Y91" s="10"/>
      <c r="Z91" s="10"/>
      <c r="AA91" s="10"/>
      <c r="AB91" s="10"/>
    </row>
    <row r="92" spans="1:28" ht="24" hidden="1" customHeight="1">
      <c r="A92" s="54">
        <v>83</v>
      </c>
      <c r="B92" s="3"/>
      <c r="C92" s="2"/>
      <c r="D92" s="5"/>
      <c r="E92" s="5"/>
      <c r="F92" s="6"/>
      <c r="G92" s="277"/>
      <c r="H92" s="123"/>
      <c r="I92" s="123"/>
      <c r="J92" s="154"/>
      <c r="K92" s="125">
        <f t="shared" si="7"/>
        <v>0</v>
      </c>
      <c r="L92" s="278"/>
      <c r="M92" s="7"/>
      <c r="N92" s="127"/>
      <c r="O92" s="374"/>
      <c r="P92" s="129">
        <f t="shared" si="6"/>
        <v>0</v>
      </c>
      <c r="Q92" s="233">
        <f t="shared" si="8"/>
        <v>0</v>
      </c>
      <c r="R92" s="279"/>
      <c r="S92" s="10"/>
      <c r="T92" s="10"/>
      <c r="U92" s="11"/>
      <c r="V92" s="11"/>
      <c r="W92" s="10"/>
      <c r="X92" s="10"/>
      <c r="Y92" s="10"/>
      <c r="Z92" s="10"/>
      <c r="AA92" s="10"/>
      <c r="AB92" s="10"/>
    </row>
    <row r="93" spans="1:28" ht="24" hidden="1" customHeight="1">
      <c r="A93" s="54">
        <v>84</v>
      </c>
      <c r="B93" s="3"/>
      <c r="C93" s="2"/>
      <c r="D93" s="5"/>
      <c r="E93" s="5"/>
      <c r="F93" s="6"/>
      <c r="G93" s="277"/>
      <c r="H93" s="123"/>
      <c r="I93" s="123"/>
      <c r="J93" s="154"/>
      <c r="K93" s="125">
        <f t="shared" si="7"/>
        <v>0</v>
      </c>
      <c r="L93" s="278"/>
      <c r="M93" s="7"/>
      <c r="N93" s="127"/>
      <c r="O93" s="374"/>
      <c r="P93" s="129">
        <f t="shared" si="6"/>
        <v>0</v>
      </c>
      <c r="Q93" s="233">
        <f t="shared" si="8"/>
        <v>0</v>
      </c>
      <c r="R93" s="279"/>
      <c r="S93" s="10"/>
      <c r="T93" s="10"/>
      <c r="U93" s="11"/>
      <c r="V93" s="11"/>
      <c r="W93" s="10"/>
      <c r="X93" s="10"/>
      <c r="Y93" s="10"/>
      <c r="Z93" s="10"/>
      <c r="AA93" s="10"/>
      <c r="AB93" s="10"/>
    </row>
    <row r="94" spans="1:28" ht="24" hidden="1" customHeight="1">
      <c r="A94" s="54">
        <v>85</v>
      </c>
      <c r="B94" s="3"/>
      <c r="C94" s="2"/>
      <c r="D94" s="5"/>
      <c r="E94" s="5"/>
      <c r="F94" s="6"/>
      <c r="G94" s="277"/>
      <c r="H94" s="123"/>
      <c r="I94" s="123"/>
      <c r="J94" s="154"/>
      <c r="K94" s="125">
        <f t="shared" si="7"/>
        <v>0</v>
      </c>
      <c r="L94" s="278"/>
      <c r="M94" s="7"/>
      <c r="N94" s="127"/>
      <c r="O94" s="374"/>
      <c r="P94" s="129">
        <f t="shared" si="6"/>
        <v>0</v>
      </c>
      <c r="Q94" s="233">
        <f t="shared" si="8"/>
        <v>0</v>
      </c>
      <c r="R94" s="279"/>
      <c r="S94" s="10"/>
      <c r="T94" s="10"/>
      <c r="U94" s="11"/>
      <c r="V94" s="11"/>
      <c r="W94" s="10"/>
      <c r="X94" s="10"/>
      <c r="Y94" s="10"/>
      <c r="Z94" s="10"/>
      <c r="AA94" s="10"/>
      <c r="AB94" s="10"/>
    </row>
    <row r="95" spans="1:28" ht="24" hidden="1" customHeight="1">
      <c r="A95" s="54">
        <v>86</v>
      </c>
      <c r="B95" s="3"/>
      <c r="C95" s="2"/>
      <c r="D95" s="5"/>
      <c r="E95" s="5"/>
      <c r="F95" s="6"/>
      <c r="G95" s="277"/>
      <c r="H95" s="123"/>
      <c r="I95" s="123"/>
      <c r="J95" s="154"/>
      <c r="K95" s="125">
        <f t="shared" si="7"/>
        <v>0</v>
      </c>
      <c r="L95" s="278"/>
      <c r="M95" s="7"/>
      <c r="N95" s="127"/>
      <c r="O95" s="374"/>
      <c r="P95" s="129">
        <f t="shared" si="6"/>
        <v>0</v>
      </c>
      <c r="Q95" s="233">
        <f t="shared" si="8"/>
        <v>0</v>
      </c>
      <c r="R95" s="279"/>
      <c r="S95" s="10"/>
      <c r="T95" s="10"/>
      <c r="U95" s="11"/>
      <c r="V95" s="11"/>
      <c r="W95" s="10"/>
      <c r="X95" s="10"/>
      <c r="Y95" s="10"/>
      <c r="Z95" s="10"/>
      <c r="AA95" s="10"/>
      <c r="AB95" s="10"/>
    </row>
    <row r="96" spans="1:28" ht="24" hidden="1" customHeight="1">
      <c r="A96" s="54">
        <v>87</v>
      </c>
      <c r="B96" s="3"/>
      <c r="C96" s="2"/>
      <c r="D96" s="5"/>
      <c r="E96" s="5"/>
      <c r="F96" s="6"/>
      <c r="G96" s="277"/>
      <c r="H96" s="123"/>
      <c r="I96" s="123"/>
      <c r="J96" s="154"/>
      <c r="K96" s="125">
        <f t="shared" si="7"/>
        <v>0</v>
      </c>
      <c r="L96" s="278"/>
      <c r="M96" s="7"/>
      <c r="N96" s="127"/>
      <c r="O96" s="374"/>
      <c r="P96" s="129">
        <f t="shared" si="6"/>
        <v>0</v>
      </c>
      <c r="Q96" s="233">
        <f t="shared" si="8"/>
        <v>0</v>
      </c>
      <c r="R96" s="279"/>
      <c r="S96" s="10"/>
      <c r="T96" s="10"/>
      <c r="U96" s="11"/>
      <c r="V96" s="11"/>
      <c r="W96" s="10"/>
      <c r="X96" s="10"/>
      <c r="Y96" s="10"/>
      <c r="Z96" s="10"/>
      <c r="AA96" s="10"/>
      <c r="AB96" s="10"/>
    </row>
    <row r="97" spans="1:28" ht="24" hidden="1" customHeight="1">
      <c r="A97" s="54">
        <v>88</v>
      </c>
      <c r="B97" s="3"/>
      <c r="C97" s="2"/>
      <c r="D97" s="5"/>
      <c r="E97" s="5"/>
      <c r="F97" s="6"/>
      <c r="G97" s="277"/>
      <c r="H97" s="123"/>
      <c r="I97" s="123"/>
      <c r="J97" s="154"/>
      <c r="K97" s="125">
        <f t="shared" si="7"/>
        <v>0</v>
      </c>
      <c r="L97" s="278"/>
      <c r="M97" s="7"/>
      <c r="N97" s="127"/>
      <c r="O97" s="374"/>
      <c r="P97" s="129">
        <f t="shared" si="6"/>
        <v>0</v>
      </c>
      <c r="Q97" s="233">
        <f t="shared" si="8"/>
        <v>0</v>
      </c>
      <c r="R97" s="279"/>
      <c r="S97" s="10"/>
      <c r="T97" s="10"/>
      <c r="U97" s="11"/>
      <c r="V97" s="11"/>
      <c r="W97" s="10"/>
      <c r="X97" s="10"/>
      <c r="Y97" s="10"/>
      <c r="Z97" s="10"/>
      <c r="AA97" s="10"/>
      <c r="AB97" s="10"/>
    </row>
    <row r="98" spans="1:28" ht="24" hidden="1" customHeight="1">
      <c r="A98" s="54">
        <v>89</v>
      </c>
      <c r="B98" s="3"/>
      <c r="C98" s="2"/>
      <c r="D98" s="5"/>
      <c r="E98" s="5"/>
      <c r="F98" s="6"/>
      <c r="G98" s="277"/>
      <c r="H98" s="123"/>
      <c r="I98" s="123"/>
      <c r="J98" s="154"/>
      <c r="K98" s="125">
        <f t="shared" si="7"/>
        <v>0</v>
      </c>
      <c r="L98" s="278"/>
      <c r="M98" s="7"/>
      <c r="N98" s="127"/>
      <c r="O98" s="374"/>
      <c r="P98" s="129">
        <f t="shared" si="6"/>
        <v>0</v>
      </c>
      <c r="Q98" s="233">
        <f t="shared" si="8"/>
        <v>0</v>
      </c>
      <c r="R98" s="279"/>
      <c r="S98" s="10"/>
      <c r="T98" s="10"/>
      <c r="U98" s="11"/>
      <c r="V98" s="11"/>
      <c r="W98" s="10"/>
      <c r="X98" s="10"/>
      <c r="Y98" s="10"/>
      <c r="Z98" s="10"/>
      <c r="AA98" s="10"/>
      <c r="AB98" s="10"/>
    </row>
    <row r="99" spans="1:28" ht="24" hidden="1" customHeight="1">
      <c r="A99" s="54">
        <v>90</v>
      </c>
      <c r="B99" s="3"/>
      <c r="C99" s="2"/>
      <c r="D99" s="5"/>
      <c r="E99" s="5"/>
      <c r="F99" s="6"/>
      <c r="G99" s="277"/>
      <c r="H99" s="123"/>
      <c r="I99" s="123"/>
      <c r="J99" s="154"/>
      <c r="K99" s="125">
        <f t="shared" si="7"/>
        <v>0</v>
      </c>
      <c r="L99" s="278"/>
      <c r="M99" s="7"/>
      <c r="N99" s="127"/>
      <c r="O99" s="374"/>
      <c r="P99" s="129">
        <f t="shared" si="6"/>
        <v>0</v>
      </c>
      <c r="Q99" s="233">
        <f t="shared" si="8"/>
        <v>0</v>
      </c>
      <c r="R99" s="279"/>
      <c r="S99" s="10"/>
      <c r="T99" s="10"/>
      <c r="U99" s="11"/>
      <c r="V99" s="11"/>
      <c r="W99" s="10"/>
      <c r="X99" s="10"/>
      <c r="Y99" s="10"/>
      <c r="Z99" s="10"/>
      <c r="AA99" s="10"/>
      <c r="AB99" s="10"/>
    </row>
    <row r="100" spans="1:28" ht="24" hidden="1" customHeight="1">
      <c r="A100" s="54">
        <v>91</v>
      </c>
      <c r="B100" s="3"/>
      <c r="C100" s="2"/>
      <c r="D100" s="5"/>
      <c r="E100" s="5"/>
      <c r="F100" s="6"/>
      <c r="G100" s="277"/>
      <c r="H100" s="123"/>
      <c r="I100" s="123"/>
      <c r="J100" s="154"/>
      <c r="K100" s="125">
        <f t="shared" si="7"/>
        <v>0</v>
      </c>
      <c r="L100" s="278"/>
      <c r="M100" s="7"/>
      <c r="N100" s="127"/>
      <c r="O100" s="374"/>
      <c r="P100" s="129">
        <f t="shared" si="6"/>
        <v>0</v>
      </c>
      <c r="Q100" s="233">
        <f t="shared" si="8"/>
        <v>0</v>
      </c>
      <c r="R100" s="279"/>
      <c r="S100" s="10"/>
      <c r="T100" s="10"/>
      <c r="U100" s="11"/>
      <c r="V100" s="11"/>
      <c r="W100" s="10"/>
      <c r="X100" s="10"/>
      <c r="Y100" s="10"/>
      <c r="Z100" s="10"/>
      <c r="AA100" s="10"/>
      <c r="AB100" s="10"/>
    </row>
    <row r="101" spans="1:28" ht="24" hidden="1" customHeight="1">
      <c r="A101" s="54">
        <v>92</v>
      </c>
      <c r="B101" s="3"/>
      <c r="C101" s="2"/>
      <c r="D101" s="5"/>
      <c r="E101" s="5"/>
      <c r="F101" s="6"/>
      <c r="G101" s="277"/>
      <c r="H101" s="123"/>
      <c r="I101" s="123"/>
      <c r="J101" s="154"/>
      <c r="K101" s="125">
        <f t="shared" si="7"/>
        <v>0</v>
      </c>
      <c r="L101" s="278"/>
      <c r="M101" s="7"/>
      <c r="N101" s="127"/>
      <c r="O101" s="374"/>
      <c r="P101" s="129">
        <f>M101*N101</f>
        <v>0</v>
      </c>
      <c r="Q101" s="233">
        <f t="shared" si="8"/>
        <v>0</v>
      </c>
      <c r="R101" s="279"/>
      <c r="S101" s="10"/>
      <c r="T101" s="10"/>
      <c r="U101" s="11"/>
      <c r="V101" s="11"/>
      <c r="W101" s="10"/>
      <c r="X101" s="10"/>
      <c r="Y101" s="10"/>
      <c r="Z101" s="10"/>
      <c r="AA101" s="10"/>
      <c r="AB101" s="10"/>
    </row>
    <row r="102" spans="1:28" ht="24" hidden="1" customHeight="1">
      <c r="A102" s="54">
        <v>93</v>
      </c>
      <c r="B102" s="3"/>
      <c r="C102" s="2"/>
      <c r="D102" s="5"/>
      <c r="E102" s="5"/>
      <c r="F102" s="6"/>
      <c r="G102" s="277"/>
      <c r="H102" s="123"/>
      <c r="I102" s="123"/>
      <c r="J102" s="154"/>
      <c r="K102" s="125">
        <f t="shared" si="7"/>
        <v>0</v>
      </c>
      <c r="L102" s="278"/>
      <c r="M102" s="7"/>
      <c r="N102" s="127"/>
      <c r="O102" s="374"/>
      <c r="P102" s="129">
        <f t="shared" si="6"/>
        <v>0</v>
      </c>
      <c r="Q102" s="233">
        <f t="shared" si="8"/>
        <v>0</v>
      </c>
      <c r="R102" s="279"/>
      <c r="S102" s="10"/>
      <c r="T102" s="10"/>
      <c r="U102" s="11"/>
      <c r="V102" s="11"/>
      <c r="W102" s="10"/>
      <c r="X102" s="10"/>
      <c r="Y102" s="10"/>
      <c r="Z102" s="10"/>
      <c r="AA102" s="10"/>
      <c r="AB102" s="10"/>
    </row>
    <row r="103" spans="1:28" ht="24" hidden="1" customHeight="1">
      <c r="A103" s="54">
        <v>94</v>
      </c>
      <c r="B103" s="3"/>
      <c r="C103" s="2"/>
      <c r="D103" s="5"/>
      <c r="E103" s="5"/>
      <c r="F103" s="6"/>
      <c r="G103" s="277"/>
      <c r="H103" s="123"/>
      <c r="I103" s="123"/>
      <c r="J103" s="154"/>
      <c r="K103" s="125">
        <f t="shared" si="7"/>
        <v>0</v>
      </c>
      <c r="L103" s="278"/>
      <c r="M103" s="7"/>
      <c r="N103" s="127"/>
      <c r="O103" s="374"/>
      <c r="P103" s="129">
        <f t="shared" si="6"/>
        <v>0</v>
      </c>
      <c r="Q103" s="233">
        <f t="shared" si="8"/>
        <v>0</v>
      </c>
      <c r="R103" s="279"/>
      <c r="S103" s="10"/>
      <c r="T103" s="10"/>
      <c r="U103" s="11"/>
      <c r="V103" s="11"/>
      <c r="W103" s="10"/>
      <c r="X103" s="10"/>
      <c r="Y103" s="10"/>
      <c r="Z103" s="10"/>
      <c r="AA103" s="10"/>
      <c r="AB103" s="10"/>
    </row>
    <row r="104" spans="1:28" ht="24" hidden="1" customHeight="1">
      <c r="A104" s="54">
        <v>95</v>
      </c>
      <c r="B104" s="3"/>
      <c r="C104" s="2"/>
      <c r="D104" s="5"/>
      <c r="E104" s="5"/>
      <c r="F104" s="6"/>
      <c r="G104" s="277"/>
      <c r="H104" s="123"/>
      <c r="I104" s="123"/>
      <c r="J104" s="154"/>
      <c r="K104" s="125">
        <f t="shared" si="7"/>
        <v>0</v>
      </c>
      <c r="L104" s="278"/>
      <c r="M104" s="7"/>
      <c r="N104" s="127"/>
      <c r="O104" s="374"/>
      <c r="P104" s="129">
        <f t="shared" si="6"/>
        <v>0</v>
      </c>
      <c r="Q104" s="233">
        <f t="shared" si="8"/>
        <v>0</v>
      </c>
      <c r="R104" s="279"/>
      <c r="S104" s="10"/>
      <c r="T104" s="10"/>
      <c r="U104" s="11"/>
      <c r="V104" s="11"/>
      <c r="W104" s="10"/>
      <c r="X104" s="10"/>
      <c r="Y104" s="10"/>
      <c r="Z104" s="10"/>
      <c r="AA104" s="10"/>
      <c r="AB104" s="10"/>
    </row>
    <row r="105" spans="1:28" ht="24" hidden="1" customHeight="1">
      <c r="A105" s="54">
        <v>96</v>
      </c>
      <c r="B105" s="3"/>
      <c r="C105" s="2"/>
      <c r="D105" s="5"/>
      <c r="E105" s="5"/>
      <c r="F105" s="6"/>
      <c r="G105" s="277"/>
      <c r="H105" s="123"/>
      <c r="I105" s="123"/>
      <c r="J105" s="154"/>
      <c r="K105" s="125">
        <f t="shared" si="7"/>
        <v>0</v>
      </c>
      <c r="L105" s="278"/>
      <c r="M105" s="7"/>
      <c r="N105" s="127"/>
      <c r="O105" s="374"/>
      <c r="P105" s="129">
        <f t="shared" si="6"/>
        <v>0</v>
      </c>
      <c r="Q105" s="233">
        <f t="shared" si="8"/>
        <v>0</v>
      </c>
      <c r="R105" s="279"/>
      <c r="S105" s="10"/>
      <c r="T105" s="10"/>
      <c r="U105" s="11"/>
      <c r="V105" s="11"/>
      <c r="W105" s="10"/>
      <c r="X105" s="10"/>
      <c r="Y105" s="10"/>
      <c r="Z105" s="10"/>
      <c r="AA105" s="10"/>
      <c r="AB105" s="10"/>
    </row>
    <row r="106" spans="1:28" ht="24" hidden="1" customHeight="1">
      <c r="A106" s="54">
        <v>97</v>
      </c>
      <c r="B106" s="3"/>
      <c r="C106" s="2"/>
      <c r="D106" s="5"/>
      <c r="E106" s="5"/>
      <c r="F106" s="6"/>
      <c r="G106" s="277"/>
      <c r="H106" s="123"/>
      <c r="I106" s="123"/>
      <c r="J106" s="154"/>
      <c r="K106" s="125">
        <f t="shared" si="7"/>
        <v>0</v>
      </c>
      <c r="L106" s="278"/>
      <c r="M106" s="7"/>
      <c r="N106" s="127"/>
      <c r="O106" s="374"/>
      <c r="P106" s="129">
        <f t="shared" si="6"/>
        <v>0</v>
      </c>
      <c r="Q106" s="233">
        <f t="shared" si="8"/>
        <v>0</v>
      </c>
      <c r="R106" s="279"/>
      <c r="S106" s="10"/>
      <c r="T106" s="10"/>
      <c r="U106" s="11"/>
      <c r="V106" s="11"/>
      <c r="W106" s="10"/>
      <c r="X106" s="10"/>
      <c r="Y106" s="10"/>
      <c r="Z106" s="10"/>
      <c r="AA106" s="10"/>
      <c r="AB106" s="10"/>
    </row>
    <row r="107" spans="1:28" ht="24" hidden="1" customHeight="1">
      <c r="A107" s="54">
        <v>98</v>
      </c>
      <c r="B107" s="3"/>
      <c r="C107" s="2"/>
      <c r="D107" s="5"/>
      <c r="E107" s="5"/>
      <c r="F107" s="6"/>
      <c r="G107" s="277"/>
      <c r="H107" s="123"/>
      <c r="I107" s="123"/>
      <c r="J107" s="154"/>
      <c r="K107" s="125">
        <f t="shared" si="7"/>
        <v>0</v>
      </c>
      <c r="L107" s="278"/>
      <c r="M107" s="7"/>
      <c r="N107" s="127"/>
      <c r="O107" s="374"/>
      <c r="P107" s="129">
        <f>M107*N107</f>
        <v>0</v>
      </c>
      <c r="Q107" s="233">
        <f t="shared" si="8"/>
        <v>0</v>
      </c>
      <c r="R107" s="279"/>
      <c r="S107" s="10"/>
      <c r="T107" s="10"/>
      <c r="U107" s="11"/>
      <c r="V107" s="11"/>
      <c r="W107" s="10"/>
      <c r="X107" s="10"/>
      <c r="Y107" s="10"/>
      <c r="Z107" s="10"/>
      <c r="AA107" s="10"/>
      <c r="AB107" s="10"/>
    </row>
    <row r="108" spans="1:28" ht="24" hidden="1" customHeight="1">
      <c r="A108" s="54">
        <v>99</v>
      </c>
      <c r="B108" s="3"/>
      <c r="C108" s="2"/>
      <c r="D108" s="5"/>
      <c r="E108" s="5"/>
      <c r="F108" s="6"/>
      <c r="G108" s="277"/>
      <c r="H108" s="123"/>
      <c r="I108" s="123"/>
      <c r="J108" s="154"/>
      <c r="K108" s="125">
        <f t="shared" si="7"/>
        <v>0</v>
      </c>
      <c r="L108" s="278"/>
      <c r="M108" s="7"/>
      <c r="N108" s="127"/>
      <c r="O108" s="374"/>
      <c r="P108" s="129">
        <f>M108*N108</f>
        <v>0</v>
      </c>
      <c r="Q108" s="233">
        <f t="shared" si="8"/>
        <v>0</v>
      </c>
      <c r="R108" s="279"/>
      <c r="S108" s="10"/>
      <c r="T108" s="10"/>
      <c r="U108" s="11"/>
      <c r="V108" s="11"/>
      <c r="W108" s="10"/>
      <c r="X108" s="10"/>
      <c r="Y108" s="10"/>
      <c r="Z108" s="10"/>
      <c r="AA108" s="10"/>
      <c r="AB108" s="10"/>
    </row>
    <row r="109" spans="1:28" ht="24" hidden="1" customHeight="1" thickBot="1">
      <c r="A109" s="54">
        <v>100</v>
      </c>
      <c r="B109" s="3"/>
      <c r="C109" s="2"/>
      <c r="D109" s="5"/>
      <c r="E109" s="5"/>
      <c r="F109" s="6"/>
      <c r="G109" s="280"/>
      <c r="H109" s="124"/>
      <c r="I109" s="124"/>
      <c r="J109" s="281"/>
      <c r="K109" s="125">
        <f t="shared" si="7"/>
        <v>0</v>
      </c>
      <c r="L109" s="278"/>
      <c r="M109" s="7"/>
      <c r="N109" s="127"/>
      <c r="O109" s="375"/>
      <c r="P109" s="130">
        <f>M109*N109</f>
        <v>0</v>
      </c>
      <c r="Q109" s="233">
        <f t="shared" si="8"/>
        <v>0</v>
      </c>
      <c r="R109" s="279"/>
      <c r="S109" s="10"/>
      <c r="T109" s="10"/>
      <c r="U109" s="11"/>
      <c r="V109" s="11"/>
      <c r="W109" s="10"/>
      <c r="X109" s="10"/>
      <c r="Y109" s="10"/>
      <c r="Z109" s="10"/>
      <c r="AA109" s="10"/>
      <c r="AB109" s="10"/>
    </row>
    <row r="110" spans="1:28" ht="30" customHeight="1" thickBot="1">
      <c r="A110" s="55" t="s">
        <v>80</v>
      </c>
      <c r="B110" s="56"/>
      <c r="C110" s="56"/>
      <c r="D110" s="56"/>
      <c r="E110" s="56"/>
      <c r="F110" s="57"/>
      <c r="G110" s="584"/>
      <c r="H110" s="585"/>
      <c r="I110" s="585"/>
      <c r="J110" s="586"/>
      <c r="K110" s="137">
        <f>SUM(K10:K109)</f>
        <v>47000</v>
      </c>
      <c r="L110" s="137">
        <f>SUM(L10:L109)</f>
        <v>545860</v>
      </c>
      <c r="M110" s="572"/>
      <c r="N110" s="573"/>
      <c r="O110" s="376"/>
      <c r="P110" s="245">
        <f>SUM(P10:P109)</f>
        <v>499280</v>
      </c>
      <c r="Q110" s="246">
        <f>SUM(Q10:Q109)</f>
        <v>1092140</v>
      </c>
      <c r="R110" s="282"/>
      <c r="S110" s="13"/>
      <c r="T110" s="13"/>
      <c r="U110" s="11"/>
      <c r="V110" s="11"/>
      <c r="W110" s="13"/>
      <c r="X110" s="13"/>
      <c r="Y110" s="13"/>
      <c r="Z110" s="13"/>
      <c r="AA110" s="13"/>
      <c r="AB110" s="13"/>
    </row>
    <row r="111" spans="1:28" ht="12.75" customHeight="1" thickBot="1">
      <c r="A111" s="51"/>
      <c r="B111" s="20"/>
      <c r="C111" s="20"/>
      <c r="D111" s="20"/>
      <c r="E111" s="20"/>
      <c r="F111" s="20"/>
      <c r="G111" s="20"/>
      <c r="H111" s="20"/>
      <c r="I111" s="20"/>
      <c r="J111" s="20"/>
      <c r="K111" s="20"/>
      <c r="L111" s="20"/>
      <c r="M111" s="20"/>
      <c r="N111" s="20"/>
      <c r="O111" s="20"/>
      <c r="P111" s="20"/>
      <c r="Q111" s="283"/>
      <c r="R111" s="10"/>
      <c r="S111" s="10"/>
      <c r="T111" s="10"/>
      <c r="U111" s="11"/>
      <c r="V111" s="11"/>
      <c r="W111" s="10"/>
      <c r="X111" s="10"/>
      <c r="Y111" s="10"/>
      <c r="Z111" s="10"/>
      <c r="AA111" s="10"/>
      <c r="AB111" s="10"/>
    </row>
    <row r="112" spans="1:28" ht="30" customHeight="1" thickBot="1">
      <c r="A112" s="55" t="s">
        <v>54</v>
      </c>
      <c r="B112" s="56"/>
      <c r="C112" s="56"/>
      <c r="D112" s="56"/>
      <c r="E112" s="56"/>
      <c r="F112" s="57"/>
      <c r="G112" s="567"/>
      <c r="H112" s="568"/>
      <c r="I112" s="568"/>
      <c r="J112" s="568"/>
      <c r="K112" s="570">
        <v>603380</v>
      </c>
      <c r="L112" s="571"/>
      <c r="M112" s="572"/>
      <c r="N112" s="573"/>
      <c r="O112" s="376"/>
      <c r="P112" s="244">
        <v>712800</v>
      </c>
      <c r="Q112" s="245">
        <f>K112+P112</f>
        <v>1316180</v>
      </c>
      <c r="R112" s="12"/>
      <c r="S112" s="13"/>
      <c r="T112" s="13"/>
      <c r="U112" s="11"/>
      <c r="V112" s="11"/>
      <c r="W112" s="13"/>
      <c r="X112" s="13"/>
      <c r="Y112" s="13"/>
      <c r="Z112" s="13"/>
      <c r="AA112" s="13"/>
      <c r="AB112" s="13"/>
    </row>
    <row r="113" spans="1:28" ht="12.75" customHeight="1" thickBot="1">
      <c r="A113" s="51"/>
      <c r="B113" s="20"/>
      <c r="C113" s="20"/>
      <c r="D113" s="20"/>
      <c r="E113" s="20"/>
      <c r="F113" s="20"/>
      <c r="G113" s="20"/>
      <c r="H113" s="20"/>
      <c r="I113" s="20"/>
      <c r="J113" s="20"/>
      <c r="K113" s="20"/>
      <c r="L113" s="20"/>
      <c r="M113" s="20"/>
      <c r="N113" s="20"/>
      <c r="O113" s="20"/>
      <c r="P113" s="20"/>
      <c r="Q113" s="283"/>
      <c r="R113" s="10"/>
      <c r="S113" s="10"/>
      <c r="T113" s="10"/>
      <c r="U113" s="11"/>
      <c r="V113" s="11"/>
      <c r="W113" s="10"/>
      <c r="X113" s="10"/>
      <c r="Y113" s="10"/>
      <c r="Z113" s="10"/>
      <c r="AA113" s="10"/>
      <c r="AB113" s="10"/>
    </row>
    <row r="114" spans="1:28" ht="30" customHeight="1" thickBot="1">
      <c r="A114" s="55" t="s">
        <v>81</v>
      </c>
      <c r="B114" s="56"/>
      <c r="C114" s="56"/>
      <c r="D114" s="56"/>
      <c r="E114" s="56"/>
      <c r="F114" s="57"/>
      <c r="G114" s="567"/>
      <c r="H114" s="568"/>
      <c r="I114" s="568"/>
      <c r="J114" s="569"/>
      <c r="K114" s="570">
        <f>K112-(K110+L110)</f>
        <v>10520</v>
      </c>
      <c r="L114" s="571"/>
      <c r="M114" s="572"/>
      <c r="N114" s="573"/>
      <c r="O114" s="376"/>
      <c r="P114" s="244">
        <f>P112-P110</f>
        <v>213520</v>
      </c>
      <c r="Q114" s="245">
        <f>Q112-Q110</f>
        <v>224040</v>
      </c>
      <c r="R114" s="12"/>
      <c r="S114" s="13"/>
      <c r="T114" s="13"/>
      <c r="U114" s="11"/>
      <c r="V114" s="11"/>
      <c r="W114" s="13"/>
      <c r="X114" s="13"/>
      <c r="Y114" s="13"/>
      <c r="Z114" s="13"/>
      <c r="AA114" s="13"/>
      <c r="AB114" s="13"/>
    </row>
    <row r="115" spans="1:28" ht="12.75" customHeight="1">
      <c r="A115" s="39"/>
      <c r="B115" s="10"/>
      <c r="C115" s="10"/>
      <c r="D115" s="10"/>
      <c r="E115" s="10"/>
      <c r="F115" s="10"/>
      <c r="G115" s="10"/>
      <c r="H115" s="10"/>
      <c r="I115" s="10"/>
      <c r="J115" s="10"/>
      <c r="K115" s="20"/>
      <c r="L115" s="20"/>
      <c r="M115" s="10"/>
      <c r="N115" s="10"/>
      <c r="O115" s="10"/>
      <c r="P115" s="20"/>
      <c r="Q115" s="43"/>
      <c r="R115" s="10"/>
      <c r="S115" s="10"/>
      <c r="T115" s="10"/>
      <c r="U115" s="11"/>
      <c r="V115" s="11"/>
      <c r="W115" s="10"/>
      <c r="X115" s="10"/>
      <c r="Y115" s="10"/>
      <c r="Z115" s="10"/>
      <c r="AA115" s="10"/>
      <c r="AB115" s="10"/>
    </row>
    <row r="116" spans="1:28" ht="12.75" customHeight="1">
      <c r="A116" s="39"/>
      <c r="B116" s="10"/>
      <c r="C116" s="10"/>
      <c r="D116" s="10"/>
      <c r="E116" s="566"/>
      <c r="F116" s="566"/>
      <c r="G116" s="284"/>
      <c r="H116" s="284"/>
      <c r="I116" s="284"/>
      <c r="J116" s="249"/>
      <c r="K116" s="165" t="s">
        <v>153</v>
      </c>
      <c r="L116" s="165" t="s">
        <v>154</v>
      </c>
      <c r="M116" s="547" t="s">
        <v>97</v>
      </c>
      <c r="N116" s="547"/>
      <c r="O116" s="372"/>
      <c r="P116" s="165" t="s">
        <v>88</v>
      </c>
      <c r="Q116" s="166" t="s">
        <v>206</v>
      </c>
      <c r="R116" s="259" t="s">
        <v>175</v>
      </c>
      <c r="S116" s="10"/>
      <c r="T116" s="10"/>
      <c r="U116" s="11"/>
      <c r="V116" s="11"/>
      <c r="W116" s="10"/>
      <c r="X116" s="10"/>
      <c r="Y116" s="10"/>
      <c r="Z116" s="10"/>
      <c r="AA116" s="10"/>
      <c r="AB116" s="10"/>
    </row>
    <row r="117" spans="1:28" ht="12.75" customHeight="1">
      <c r="A117" s="39"/>
      <c r="B117" s="10"/>
      <c r="C117" s="10"/>
      <c r="D117" s="10"/>
      <c r="E117" s="566"/>
      <c r="F117" s="566"/>
      <c r="G117" s="284"/>
      <c r="H117" s="284"/>
      <c r="I117" s="284"/>
      <c r="J117" s="285" t="s">
        <v>11</v>
      </c>
      <c r="K117" s="250">
        <f>SUMIF($B$10:$B$109,J117,$K$10:$K$109)</f>
        <v>0</v>
      </c>
      <c r="L117" s="250">
        <f>SUMIF($B$10:$B$109,J117,$L$10:$L$109)</f>
        <v>180300</v>
      </c>
      <c r="M117" s="546">
        <f>K117+L117</f>
        <v>180300</v>
      </c>
      <c r="N117" s="546"/>
      <c r="O117" s="371"/>
      <c r="P117" s="250">
        <f>SUMIF($B$10:$B$109,J117,$P$10:$P$109)</f>
        <v>154760</v>
      </c>
      <c r="Q117" s="250">
        <f>SUM(M117:P117)</f>
        <v>335060</v>
      </c>
      <c r="R117" s="251">
        <f>COUNTIF(B10:B109,"成年男子")</f>
        <v>3</v>
      </c>
      <c r="S117" s="10"/>
      <c r="T117" s="10"/>
      <c r="U117" s="11"/>
      <c r="V117" s="11"/>
      <c r="W117" s="10"/>
      <c r="X117" s="10"/>
      <c r="Y117" s="10"/>
      <c r="Z117" s="10"/>
      <c r="AA117" s="10"/>
      <c r="AB117" s="10"/>
    </row>
    <row r="118" spans="1:28" ht="12.75" customHeight="1">
      <c r="A118" s="39"/>
      <c r="B118" s="10"/>
      <c r="C118" s="10"/>
      <c r="D118" s="10"/>
      <c r="E118" s="566"/>
      <c r="F118" s="566"/>
      <c r="G118" s="286"/>
      <c r="H118" s="284"/>
      <c r="I118" s="284"/>
      <c r="J118" s="285" t="s">
        <v>18</v>
      </c>
      <c r="K118" s="250">
        <f t="shared" ref="K118:K126" si="9">SUMIF($B$10:$B$109,J118,$K$10:$K$109)</f>
        <v>0</v>
      </c>
      <c r="L118" s="250">
        <f t="shared" ref="L118:L126" si="10">SUMIF($B$10:$B$109,J118,$L$10:$L$109)</f>
        <v>0</v>
      </c>
      <c r="M118" s="546">
        <f t="shared" ref="M118:M126" si="11">K118+L118</f>
        <v>0</v>
      </c>
      <c r="N118" s="546"/>
      <c r="O118" s="371"/>
      <c r="P118" s="250">
        <f t="shared" ref="P118:P126" si="12">SUMIF($B$10:$B$109,J118,$P$10:$P$109)</f>
        <v>0</v>
      </c>
      <c r="Q118" s="250">
        <f t="shared" ref="Q118:Q126" si="13">SUM(M118:P118)</f>
        <v>0</v>
      </c>
      <c r="R118" s="251">
        <f>COUNTIF(B10:B109,"成年女子")</f>
        <v>0</v>
      </c>
      <c r="S118" s="10"/>
      <c r="T118" s="10"/>
      <c r="U118" s="11"/>
      <c r="V118" s="11"/>
      <c r="W118" s="10"/>
      <c r="X118" s="10"/>
      <c r="Y118" s="10"/>
      <c r="Z118" s="10"/>
      <c r="AA118" s="10"/>
      <c r="AB118" s="10"/>
    </row>
    <row r="119" spans="1:28" ht="12.75" customHeight="1">
      <c r="A119" s="39"/>
      <c r="B119" s="10"/>
      <c r="C119" s="10"/>
      <c r="D119" s="10"/>
      <c r="E119" s="566"/>
      <c r="F119" s="566"/>
      <c r="G119" s="286"/>
      <c r="H119" s="284"/>
      <c r="I119" s="284"/>
      <c r="J119" s="285" t="s">
        <v>126</v>
      </c>
      <c r="K119" s="250">
        <f t="shared" si="9"/>
        <v>0</v>
      </c>
      <c r="L119" s="250">
        <f t="shared" si="10"/>
        <v>120200</v>
      </c>
      <c r="M119" s="546">
        <f t="shared" si="11"/>
        <v>120200</v>
      </c>
      <c r="N119" s="546"/>
      <c r="O119" s="371"/>
      <c r="P119" s="250">
        <f t="shared" si="12"/>
        <v>106920</v>
      </c>
      <c r="Q119" s="250">
        <f t="shared" si="13"/>
        <v>227120</v>
      </c>
      <c r="R119" s="251">
        <f>COUNTIF(B10:B109,"少年男子")</f>
        <v>2</v>
      </c>
      <c r="S119" s="10"/>
      <c r="T119" s="10"/>
      <c r="U119" s="11"/>
      <c r="V119" s="11"/>
      <c r="W119" s="10"/>
      <c r="X119" s="10"/>
      <c r="Y119" s="10"/>
      <c r="Z119" s="10"/>
      <c r="AA119" s="10"/>
      <c r="AB119" s="10"/>
    </row>
    <row r="120" spans="1:28" ht="12.75" customHeight="1">
      <c r="A120" s="39"/>
      <c r="B120" s="10"/>
      <c r="C120" s="10"/>
      <c r="D120" s="10"/>
      <c r="E120" s="566"/>
      <c r="F120" s="566"/>
      <c r="G120" s="284"/>
      <c r="H120" s="284"/>
      <c r="I120" s="284"/>
      <c r="J120" s="285" t="s">
        <v>120</v>
      </c>
      <c r="K120" s="250">
        <f t="shared" si="9"/>
        <v>47000</v>
      </c>
      <c r="L120" s="250">
        <f t="shared" si="10"/>
        <v>245360</v>
      </c>
      <c r="M120" s="546">
        <f t="shared" si="11"/>
        <v>292360</v>
      </c>
      <c r="N120" s="546"/>
      <c r="O120" s="371"/>
      <c r="P120" s="250">
        <f t="shared" si="12"/>
        <v>237600</v>
      </c>
      <c r="Q120" s="250">
        <f t="shared" si="13"/>
        <v>529960</v>
      </c>
      <c r="R120" s="251">
        <f>COUNTIF(B10:B109,"少年女子")</f>
        <v>5</v>
      </c>
      <c r="S120" s="10"/>
      <c r="T120" s="10"/>
      <c r="U120" s="11"/>
      <c r="V120" s="11"/>
      <c r="W120" s="10"/>
      <c r="X120" s="10"/>
      <c r="Y120" s="10"/>
      <c r="Z120" s="10"/>
      <c r="AA120" s="10"/>
      <c r="AB120" s="10"/>
    </row>
    <row r="121" spans="1:28" ht="13.5" customHeight="1">
      <c r="A121" s="39"/>
      <c r="B121" s="10"/>
      <c r="C121" s="10"/>
      <c r="D121" s="10"/>
      <c r="E121" s="566"/>
      <c r="F121" s="566"/>
      <c r="G121" s="284"/>
      <c r="H121" s="284"/>
      <c r="I121" s="284"/>
      <c r="J121" s="285" t="s">
        <v>84</v>
      </c>
      <c r="K121" s="250">
        <f t="shared" si="9"/>
        <v>0</v>
      </c>
      <c r="L121" s="250">
        <f t="shared" si="10"/>
        <v>0</v>
      </c>
      <c r="M121" s="546">
        <f t="shared" si="11"/>
        <v>0</v>
      </c>
      <c r="N121" s="546"/>
      <c r="O121" s="371"/>
      <c r="P121" s="250">
        <f t="shared" si="12"/>
        <v>0</v>
      </c>
      <c r="Q121" s="250">
        <f t="shared" si="13"/>
        <v>0</v>
      </c>
      <c r="R121" s="251">
        <f>COUNTIF(B14:B113,"成年")</f>
        <v>0</v>
      </c>
      <c r="S121" s="10"/>
      <c r="T121" s="10"/>
      <c r="U121" s="11"/>
      <c r="V121" s="11"/>
      <c r="W121" s="10"/>
      <c r="X121" s="10"/>
      <c r="Y121" s="10"/>
      <c r="Z121" s="10"/>
      <c r="AA121" s="10"/>
      <c r="AB121" s="10"/>
    </row>
    <row r="122" spans="1:28" ht="13.5" customHeight="1">
      <c r="A122" s="39"/>
      <c r="B122" s="10"/>
      <c r="C122" s="10"/>
      <c r="D122" s="10"/>
      <c r="E122" s="566"/>
      <c r="F122" s="566"/>
      <c r="G122" s="284"/>
      <c r="H122" s="284"/>
      <c r="I122" s="284"/>
      <c r="J122" s="285" t="s">
        <v>22</v>
      </c>
      <c r="K122" s="250">
        <f t="shared" si="9"/>
        <v>0</v>
      </c>
      <c r="L122" s="250">
        <f t="shared" si="10"/>
        <v>0</v>
      </c>
      <c r="M122" s="546">
        <f t="shared" si="11"/>
        <v>0</v>
      </c>
      <c r="N122" s="546"/>
      <c r="O122" s="371"/>
      <c r="P122" s="250">
        <f t="shared" si="12"/>
        <v>0</v>
      </c>
      <c r="Q122" s="250">
        <f t="shared" si="13"/>
        <v>0</v>
      </c>
      <c r="R122" s="251">
        <f>COUNTIF(B10:B109,"全種別")</f>
        <v>0</v>
      </c>
      <c r="S122" s="10"/>
      <c r="T122" s="10"/>
      <c r="U122" s="11"/>
      <c r="V122" s="11"/>
      <c r="W122" s="10"/>
      <c r="X122" s="10"/>
      <c r="Y122" s="10"/>
      <c r="Z122" s="10"/>
      <c r="AA122" s="10"/>
      <c r="AB122" s="10"/>
    </row>
    <row r="123" spans="1:28" ht="13.5" customHeight="1">
      <c r="A123" s="39"/>
      <c r="B123" s="10"/>
      <c r="C123" s="10"/>
      <c r="D123" s="10"/>
      <c r="E123" s="566"/>
      <c r="F123" s="566"/>
      <c r="G123" s="284"/>
      <c r="H123" s="284"/>
      <c r="I123" s="284"/>
      <c r="J123" s="285" t="s">
        <v>23</v>
      </c>
      <c r="K123" s="250">
        <f t="shared" si="9"/>
        <v>0</v>
      </c>
      <c r="L123" s="250">
        <f t="shared" si="10"/>
        <v>0</v>
      </c>
      <c r="M123" s="546">
        <f t="shared" si="11"/>
        <v>0</v>
      </c>
      <c r="N123" s="546"/>
      <c r="O123" s="371"/>
      <c r="P123" s="250">
        <f t="shared" si="12"/>
        <v>0</v>
      </c>
      <c r="Q123" s="250">
        <f t="shared" si="13"/>
        <v>0</v>
      </c>
      <c r="R123" s="251">
        <f>COUNTIF(B10:B109,"男子")</f>
        <v>0</v>
      </c>
      <c r="S123" s="10"/>
      <c r="T123" s="10"/>
      <c r="U123" s="11"/>
      <c r="V123" s="11"/>
      <c r="W123" s="10"/>
      <c r="X123" s="10"/>
      <c r="Y123" s="10"/>
      <c r="Z123" s="10"/>
      <c r="AA123" s="10"/>
      <c r="AB123" s="10"/>
    </row>
    <row r="124" spans="1:28" ht="13.5" customHeight="1">
      <c r="A124" s="39"/>
      <c r="B124" s="10"/>
      <c r="C124" s="10"/>
      <c r="D124" s="10"/>
      <c r="E124" s="566"/>
      <c r="F124" s="566"/>
      <c r="G124" s="284"/>
      <c r="H124" s="284"/>
      <c r="I124" s="284"/>
      <c r="J124" s="285" t="s">
        <v>108</v>
      </c>
      <c r="K124" s="250">
        <f t="shared" si="9"/>
        <v>0</v>
      </c>
      <c r="L124" s="250">
        <f t="shared" si="10"/>
        <v>0</v>
      </c>
      <c r="M124" s="546">
        <f t="shared" si="11"/>
        <v>0</v>
      </c>
      <c r="N124" s="546"/>
      <c r="O124" s="371"/>
      <c r="P124" s="250">
        <f t="shared" si="12"/>
        <v>0</v>
      </c>
      <c r="Q124" s="250">
        <f t="shared" si="13"/>
        <v>0</v>
      </c>
      <c r="R124" s="251">
        <f>COUNTIF(B10:B109,"男女共通")</f>
        <v>0</v>
      </c>
      <c r="S124" s="10"/>
      <c r="T124" s="10"/>
      <c r="U124" s="11"/>
      <c r="V124" s="11"/>
      <c r="W124" s="10"/>
      <c r="X124" s="10"/>
      <c r="Y124" s="10"/>
      <c r="Z124" s="10"/>
      <c r="AA124" s="10"/>
      <c r="AB124" s="10"/>
    </row>
    <row r="125" spans="1:28" ht="13.5" customHeight="1">
      <c r="A125" s="39"/>
      <c r="B125" s="10"/>
      <c r="C125" s="10"/>
      <c r="D125" s="10"/>
      <c r="E125" s="566"/>
      <c r="F125" s="566"/>
      <c r="G125" s="284"/>
      <c r="H125" s="284"/>
      <c r="I125" s="284"/>
      <c r="J125" s="285" t="s">
        <v>26</v>
      </c>
      <c r="K125" s="250">
        <f t="shared" si="9"/>
        <v>0</v>
      </c>
      <c r="L125" s="250">
        <f t="shared" si="10"/>
        <v>0</v>
      </c>
      <c r="M125" s="546">
        <f t="shared" si="11"/>
        <v>0</v>
      </c>
      <c r="N125" s="546"/>
      <c r="O125" s="371"/>
      <c r="P125" s="250">
        <f t="shared" si="12"/>
        <v>0</v>
      </c>
      <c r="Q125" s="250">
        <f t="shared" si="13"/>
        <v>0</v>
      </c>
      <c r="R125" s="251">
        <f>COUNTIF(B10:B109,"女子")</f>
        <v>0</v>
      </c>
      <c r="S125" s="10"/>
      <c r="T125" s="10"/>
      <c r="U125" s="11"/>
      <c r="V125" s="11"/>
      <c r="W125" s="10"/>
      <c r="X125" s="10"/>
      <c r="Y125" s="10"/>
      <c r="Z125" s="10"/>
      <c r="AA125" s="10"/>
      <c r="AB125" s="10"/>
    </row>
    <row r="126" spans="1:28" ht="13.5" customHeight="1">
      <c r="A126" s="39"/>
      <c r="B126" s="10"/>
      <c r="C126" s="10"/>
      <c r="D126" s="10"/>
      <c r="E126" s="10"/>
      <c r="F126" s="10"/>
      <c r="G126" s="10"/>
      <c r="H126" s="10"/>
      <c r="I126" s="10"/>
      <c r="J126" s="285" t="s">
        <v>124</v>
      </c>
      <c r="K126" s="250">
        <f t="shared" si="9"/>
        <v>0</v>
      </c>
      <c r="L126" s="250">
        <f t="shared" si="10"/>
        <v>0</v>
      </c>
      <c r="M126" s="546">
        <f t="shared" si="11"/>
        <v>0</v>
      </c>
      <c r="N126" s="546"/>
      <c r="O126" s="371"/>
      <c r="P126" s="250">
        <f t="shared" si="12"/>
        <v>0</v>
      </c>
      <c r="Q126" s="250">
        <f t="shared" si="13"/>
        <v>0</v>
      </c>
      <c r="R126" s="251">
        <f>COUNTIF(B10:B109,"少年")</f>
        <v>0</v>
      </c>
      <c r="S126" s="10"/>
      <c r="T126" s="10"/>
      <c r="U126" s="11"/>
      <c r="V126" s="11"/>
      <c r="W126" s="10"/>
      <c r="X126" s="10"/>
      <c r="Y126" s="10"/>
      <c r="Z126" s="10"/>
      <c r="AA126" s="10"/>
      <c r="AB126" s="10"/>
    </row>
    <row r="127" spans="1:28" ht="13.5" customHeight="1">
      <c r="A127" s="39"/>
      <c r="B127" s="10"/>
      <c r="C127" s="10"/>
      <c r="D127" s="10"/>
      <c r="E127" s="10"/>
      <c r="F127" s="10"/>
      <c r="G127" s="10"/>
      <c r="H127" s="10"/>
      <c r="I127" s="10"/>
      <c r="J127" s="287" t="s">
        <v>152</v>
      </c>
      <c r="K127" s="254">
        <f>SUM(K117:K126)</f>
        <v>47000</v>
      </c>
      <c r="L127" s="254">
        <f>SUM(L117:L126)</f>
        <v>545860</v>
      </c>
      <c r="M127" s="548">
        <f>SUM(M117:M126)</f>
        <v>592860</v>
      </c>
      <c r="N127" s="548"/>
      <c r="O127" s="250"/>
      <c r="P127" s="254">
        <f>SUM(P117:P126)</f>
        <v>499280</v>
      </c>
      <c r="Q127" s="254">
        <f>SUM(Q117:Q126)</f>
        <v>1092140</v>
      </c>
      <c r="R127" s="254">
        <f>SUM(R117:R126)</f>
        <v>10</v>
      </c>
      <c r="S127" s="10"/>
      <c r="T127" s="10"/>
      <c r="U127" s="11"/>
      <c r="V127" s="11"/>
      <c r="W127" s="10"/>
      <c r="X127" s="10"/>
      <c r="Y127" s="10"/>
      <c r="Z127" s="10"/>
      <c r="AA127" s="10"/>
      <c r="AB127" s="10"/>
    </row>
    <row r="128" spans="1:28" ht="15.75" customHeight="1">
      <c r="A128" s="11"/>
      <c r="B128" s="11"/>
      <c r="C128" s="11"/>
      <c r="D128" s="11"/>
      <c r="E128" s="11"/>
      <c r="F128" s="11"/>
      <c r="G128" s="11"/>
      <c r="H128" s="11"/>
      <c r="I128" s="11"/>
      <c r="J128" s="288"/>
      <c r="K128" s="82"/>
      <c r="L128" s="82"/>
      <c r="M128" s="11"/>
      <c r="N128" s="11"/>
      <c r="O128" s="11"/>
      <c r="P128" s="82"/>
      <c r="Q128" s="11"/>
      <c r="R128" s="11"/>
      <c r="S128" s="11"/>
      <c r="T128" s="11"/>
      <c r="U128" s="11"/>
      <c r="V128" s="11"/>
      <c r="W128" s="11"/>
      <c r="X128" s="11"/>
      <c r="Y128" s="11"/>
      <c r="Z128" s="11"/>
      <c r="AA128" s="11"/>
      <c r="AB128" s="11"/>
    </row>
    <row r="129" spans="1:28" ht="15.75" customHeight="1">
      <c r="A129" s="11"/>
      <c r="B129" s="11"/>
      <c r="C129" s="11"/>
      <c r="D129" s="11"/>
      <c r="E129" s="11"/>
      <c r="F129" s="11"/>
      <c r="G129" s="11"/>
      <c r="H129" s="11"/>
      <c r="I129" s="11"/>
      <c r="J129" s="11"/>
      <c r="K129" s="82"/>
      <c r="L129" s="82"/>
      <c r="M129" s="11"/>
      <c r="N129" s="11"/>
      <c r="O129" s="11"/>
      <c r="P129" s="82"/>
      <c r="Q129" s="11"/>
      <c r="R129" s="11"/>
      <c r="S129" s="11"/>
      <c r="T129" s="11"/>
      <c r="U129" s="11"/>
      <c r="V129" s="11"/>
      <c r="W129" s="11"/>
      <c r="X129" s="11"/>
      <c r="Y129" s="11"/>
      <c r="Z129" s="11"/>
      <c r="AA129" s="11"/>
      <c r="AB129" s="11"/>
    </row>
    <row r="130" spans="1:28" ht="15.75" customHeight="1">
      <c r="A130" s="11"/>
      <c r="B130" s="11"/>
      <c r="C130" s="11"/>
      <c r="D130" s="11"/>
      <c r="E130" s="11"/>
      <c r="F130" s="11"/>
      <c r="G130" s="11"/>
      <c r="H130" s="11"/>
      <c r="I130" s="11"/>
      <c r="J130" s="11"/>
      <c r="K130" s="82"/>
      <c r="L130" s="82"/>
      <c r="M130" s="11"/>
      <c r="N130" s="11"/>
      <c r="O130" s="11"/>
      <c r="P130" s="82"/>
      <c r="Q130" s="11"/>
      <c r="R130" s="11"/>
      <c r="S130" s="11"/>
      <c r="T130" s="11"/>
      <c r="U130" s="11"/>
      <c r="V130" s="11"/>
      <c r="W130" s="11"/>
      <c r="X130" s="11"/>
      <c r="Y130" s="11"/>
      <c r="Z130" s="11"/>
      <c r="AA130" s="11"/>
      <c r="AB130" s="11"/>
    </row>
    <row r="131" spans="1:28" ht="15.75" customHeight="1">
      <c r="A131" s="11"/>
      <c r="B131" s="11"/>
      <c r="C131" s="11"/>
      <c r="D131" s="11"/>
      <c r="E131" s="11"/>
      <c r="F131" s="11"/>
      <c r="G131" s="11"/>
      <c r="H131" s="11"/>
      <c r="I131" s="11"/>
      <c r="J131" s="11"/>
      <c r="K131" s="82"/>
      <c r="L131" s="82"/>
      <c r="M131" s="11"/>
      <c r="N131" s="11"/>
      <c r="O131" s="11"/>
      <c r="P131" s="82"/>
      <c r="Q131" s="11"/>
      <c r="R131" s="11"/>
      <c r="S131" s="11"/>
      <c r="T131" s="11"/>
      <c r="U131" s="11"/>
      <c r="V131" s="11"/>
      <c r="W131" s="11"/>
      <c r="X131" s="11"/>
      <c r="Y131" s="11"/>
      <c r="Z131" s="11"/>
      <c r="AA131" s="11"/>
      <c r="AB131" s="11"/>
    </row>
    <row r="132" spans="1:28" ht="15.75" customHeight="1">
      <c r="A132" s="11"/>
      <c r="B132" s="11"/>
      <c r="C132" s="11"/>
      <c r="D132" s="11"/>
      <c r="E132" s="11"/>
      <c r="F132" s="11"/>
      <c r="G132" s="11"/>
      <c r="H132" s="11"/>
      <c r="I132" s="11"/>
      <c r="J132" s="11"/>
      <c r="K132" s="82"/>
      <c r="L132" s="82"/>
      <c r="M132" s="11"/>
      <c r="N132" s="11"/>
      <c r="O132" s="11"/>
      <c r="P132" s="82"/>
      <c r="Q132" s="11"/>
      <c r="R132" s="11"/>
      <c r="S132" s="11"/>
      <c r="T132" s="11"/>
      <c r="U132" s="11"/>
      <c r="V132" s="11"/>
      <c r="W132" s="11"/>
      <c r="X132" s="11"/>
      <c r="Y132" s="11"/>
      <c r="Z132" s="11"/>
      <c r="AA132" s="11"/>
      <c r="AB132" s="11"/>
    </row>
    <row r="133" spans="1:28" ht="15.75" customHeight="1">
      <c r="A133" s="11"/>
      <c r="B133" s="11"/>
      <c r="C133" s="11"/>
      <c r="D133" s="11"/>
      <c r="E133" s="11"/>
      <c r="F133" s="11"/>
      <c r="G133" s="11"/>
      <c r="H133" s="11"/>
      <c r="I133" s="11"/>
      <c r="J133" s="11"/>
      <c r="K133" s="82"/>
      <c r="L133" s="82"/>
      <c r="M133" s="11"/>
      <c r="N133" s="11"/>
      <c r="O133" s="11"/>
      <c r="P133" s="82"/>
      <c r="Q133" s="11"/>
      <c r="R133" s="11"/>
      <c r="S133" s="11"/>
      <c r="T133" s="11"/>
      <c r="U133" s="11"/>
      <c r="V133" s="11"/>
      <c r="W133" s="11"/>
      <c r="X133" s="11"/>
      <c r="Y133" s="11"/>
      <c r="Z133" s="11"/>
      <c r="AA133" s="11"/>
      <c r="AB133" s="11"/>
    </row>
    <row r="134" spans="1:28" ht="15.75" customHeight="1">
      <c r="A134" s="11"/>
      <c r="B134" s="11"/>
      <c r="C134" s="11"/>
      <c r="D134" s="11"/>
      <c r="E134" s="11"/>
      <c r="F134" s="11"/>
      <c r="G134" s="11"/>
      <c r="H134" s="11"/>
      <c r="I134" s="11"/>
      <c r="J134" s="11"/>
      <c r="K134" s="82"/>
      <c r="L134" s="82"/>
      <c r="M134" s="11"/>
      <c r="N134" s="11"/>
      <c r="O134" s="11"/>
      <c r="P134" s="82"/>
      <c r="Q134" s="11"/>
      <c r="R134" s="11"/>
      <c r="S134" s="11"/>
      <c r="T134" s="11"/>
      <c r="U134" s="11"/>
      <c r="V134" s="11"/>
      <c r="W134" s="11"/>
      <c r="X134" s="11"/>
      <c r="Y134" s="11"/>
      <c r="Z134" s="11"/>
      <c r="AA134" s="11"/>
      <c r="AB134" s="11"/>
    </row>
    <row r="135" spans="1:28" ht="15.75" customHeight="1">
      <c r="A135" s="11"/>
      <c r="B135" s="11"/>
      <c r="C135" s="11"/>
      <c r="D135" s="11"/>
      <c r="E135" s="11"/>
      <c r="F135" s="11"/>
      <c r="G135" s="11"/>
      <c r="H135" s="11"/>
      <c r="I135" s="11"/>
      <c r="J135" s="11"/>
      <c r="K135" s="82"/>
      <c r="L135" s="82"/>
      <c r="M135" s="11"/>
      <c r="N135" s="11"/>
      <c r="O135" s="11"/>
      <c r="P135" s="82"/>
      <c r="Q135" s="11"/>
      <c r="R135" s="11"/>
      <c r="S135" s="11"/>
      <c r="T135" s="11"/>
      <c r="U135" s="11"/>
      <c r="V135" s="11"/>
      <c r="W135" s="11"/>
      <c r="X135" s="11"/>
      <c r="Y135" s="11"/>
      <c r="Z135" s="11"/>
      <c r="AA135" s="11"/>
      <c r="AB135" s="11"/>
    </row>
    <row r="136" spans="1:28" ht="15.75" customHeight="1">
      <c r="A136" s="11"/>
      <c r="B136" s="11"/>
      <c r="C136" s="11"/>
      <c r="D136" s="11"/>
      <c r="E136" s="11"/>
      <c r="F136" s="11"/>
      <c r="G136" s="11"/>
      <c r="H136" s="11"/>
      <c r="I136" s="11"/>
      <c r="J136" s="11"/>
      <c r="K136" s="82"/>
      <c r="L136" s="82"/>
      <c r="M136" s="11"/>
      <c r="N136" s="11"/>
      <c r="O136" s="11"/>
      <c r="P136" s="82"/>
      <c r="Q136" s="11"/>
      <c r="R136" s="11"/>
      <c r="S136" s="11"/>
      <c r="T136" s="11"/>
      <c r="U136" s="11"/>
      <c r="V136" s="11"/>
      <c r="W136" s="11"/>
      <c r="X136" s="11"/>
      <c r="Y136" s="11"/>
      <c r="Z136" s="11"/>
      <c r="AA136" s="11"/>
      <c r="AB136" s="11"/>
    </row>
    <row r="137" spans="1:28" ht="15.75" customHeight="1">
      <c r="A137" s="11"/>
      <c r="B137" s="11"/>
      <c r="C137" s="11"/>
      <c r="D137" s="11"/>
      <c r="E137" s="11"/>
      <c r="F137" s="11"/>
      <c r="G137" s="11"/>
      <c r="H137" s="11"/>
      <c r="I137" s="11"/>
      <c r="J137" s="11"/>
      <c r="K137" s="82"/>
      <c r="L137" s="82"/>
      <c r="M137" s="11"/>
      <c r="N137" s="11"/>
      <c r="O137" s="11"/>
      <c r="P137" s="82"/>
      <c r="Q137" s="11"/>
      <c r="R137" s="11"/>
      <c r="S137" s="11"/>
      <c r="T137" s="11"/>
      <c r="U137" s="11"/>
      <c r="V137" s="11"/>
      <c r="W137" s="11"/>
      <c r="X137" s="11"/>
      <c r="Y137" s="11"/>
      <c r="Z137" s="11"/>
      <c r="AA137" s="11"/>
      <c r="AB137" s="11"/>
    </row>
    <row r="138" spans="1:28" ht="15.75" customHeight="1">
      <c r="A138" s="11"/>
      <c r="B138" s="11"/>
      <c r="C138" s="11"/>
      <c r="D138" s="11"/>
      <c r="E138" s="11"/>
      <c r="F138" s="11"/>
      <c r="G138" s="11"/>
      <c r="H138" s="11"/>
      <c r="I138" s="11"/>
      <c r="J138" s="11"/>
      <c r="K138" s="82"/>
      <c r="L138" s="82"/>
      <c r="M138" s="11"/>
      <c r="N138" s="11"/>
      <c r="O138" s="11"/>
      <c r="P138" s="82"/>
      <c r="Q138" s="11"/>
      <c r="R138" s="11"/>
      <c r="S138" s="11"/>
      <c r="T138" s="11"/>
      <c r="U138" s="11"/>
      <c r="V138" s="11"/>
      <c r="W138" s="11"/>
      <c r="X138" s="11"/>
      <c r="Y138" s="11"/>
      <c r="Z138" s="11"/>
      <c r="AA138" s="11"/>
      <c r="AB138" s="11"/>
    </row>
    <row r="139" spans="1:28" ht="15.75" customHeight="1">
      <c r="A139" s="11"/>
      <c r="B139" s="11"/>
      <c r="C139" s="11"/>
      <c r="D139" s="11"/>
      <c r="E139" s="11"/>
      <c r="F139" s="11"/>
      <c r="G139" s="11"/>
      <c r="H139" s="11"/>
      <c r="I139" s="11"/>
      <c r="J139" s="11"/>
      <c r="K139" s="82"/>
      <c r="L139" s="82"/>
      <c r="M139" s="11"/>
      <c r="N139" s="11"/>
      <c r="O139" s="11"/>
      <c r="P139" s="82"/>
      <c r="Q139" s="11"/>
      <c r="R139" s="11"/>
      <c r="S139" s="11"/>
      <c r="T139" s="11"/>
      <c r="U139" s="11"/>
      <c r="V139" s="11"/>
      <c r="W139" s="11"/>
      <c r="X139" s="11"/>
      <c r="Y139" s="11"/>
      <c r="Z139" s="11"/>
      <c r="AA139" s="11"/>
      <c r="AB139" s="11"/>
    </row>
    <row r="140" spans="1:28" ht="15.75" customHeight="1">
      <c r="A140" s="11"/>
      <c r="B140" s="11"/>
      <c r="C140" s="11"/>
      <c r="D140" s="11"/>
      <c r="E140" s="11"/>
      <c r="F140" s="11"/>
      <c r="G140" s="11"/>
      <c r="H140" s="11"/>
      <c r="I140" s="11"/>
      <c r="J140" s="11"/>
      <c r="K140" s="82"/>
      <c r="L140" s="82"/>
      <c r="M140" s="11"/>
      <c r="N140" s="11"/>
      <c r="O140" s="11"/>
      <c r="P140" s="82"/>
      <c r="Q140" s="11"/>
      <c r="R140" s="11"/>
      <c r="S140" s="11"/>
      <c r="T140" s="11"/>
      <c r="U140" s="11"/>
      <c r="V140" s="11"/>
      <c r="W140" s="11"/>
      <c r="X140" s="11"/>
      <c r="Y140" s="11"/>
      <c r="Z140" s="11"/>
      <c r="AA140" s="11"/>
      <c r="AB140" s="11"/>
    </row>
    <row r="141" spans="1:28" ht="15.75" customHeight="1">
      <c r="A141" s="11"/>
      <c r="B141" s="11"/>
      <c r="C141" s="11"/>
      <c r="D141" s="11"/>
      <c r="E141" s="11"/>
      <c r="F141" s="11"/>
      <c r="G141" s="11"/>
      <c r="H141" s="11"/>
      <c r="I141" s="11"/>
      <c r="J141" s="11"/>
      <c r="K141" s="82"/>
      <c r="L141" s="82"/>
      <c r="M141" s="11"/>
      <c r="N141" s="11"/>
      <c r="O141" s="11"/>
      <c r="P141" s="82"/>
      <c r="Q141" s="11"/>
      <c r="R141" s="11"/>
      <c r="S141" s="11"/>
      <c r="T141" s="11"/>
      <c r="U141" s="11"/>
      <c r="V141" s="11"/>
      <c r="W141" s="11"/>
      <c r="X141" s="11"/>
      <c r="Y141" s="11"/>
      <c r="Z141" s="11"/>
      <c r="AA141" s="11"/>
      <c r="AB141" s="11"/>
    </row>
    <row r="142" spans="1:28" ht="15.75" customHeight="1">
      <c r="A142" s="11"/>
      <c r="B142" s="11"/>
      <c r="C142" s="11"/>
      <c r="D142" s="11"/>
      <c r="E142" s="11"/>
      <c r="F142" s="11"/>
      <c r="G142" s="11"/>
      <c r="H142" s="11"/>
      <c r="I142" s="11"/>
      <c r="J142" s="11"/>
      <c r="K142" s="82"/>
      <c r="L142" s="82"/>
      <c r="M142" s="11"/>
      <c r="N142" s="11"/>
      <c r="O142" s="11"/>
      <c r="P142" s="82"/>
      <c r="Q142" s="11"/>
      <c r="R142" s="11"/>
      <c r="S142" s="11"/>
      <c r="T142" s="11"/>
      <c r="U142" s="11"/>
      <c r="V142" s="11"/>
      <c r="W142" s="11"/>
      <c r="X142" s="11"/>
      <c r="Y142" s="11"/>
      <c r="Z142" s="11"/>
      <c r="AA142" s="11"/>
      <c r="AB142" s="11"/>
    </row>
    <row r="143" spans="1:28" ht="15.75" customHeight="1">
      <c r="A143" s="11"/>
      <c r="B143" s="11"/>
      <c r="C143" s="11"/>
      <c r="D143" s="11"/>
      <c r="E143" s="11"/>
      <c r="F143" s="11"/>
      <c r="G143" s="11"/>
      <c r="H143" s="11"/>
      <c r="I143" s="11"/>
      <c r="J143" s="11"/>
      <c r="K143" s="82"/>
      <c r="L143" s="82"/>
      <c r="M143" s="11"/>
      <c r="N143" s="11"/>
      <c r="O143" s="11"/>
      <c r="P143" s="82"/>
      <c r="Q143" s="11"/>
      <c r="R143" s="11"/>
      <c r="S143" s="11"/>
      <c r="T143" s="11"/>
      <c r="U143" s="11"/>
      <c r="V143" s="11"/>
      <c r="W143" s="11"/>
      <c r="X143" s="11"/>
      <c r="Y143" s="11"/>
      <c r="Z143" s="11"/>
      <c r="AA143" s="11"/>
      <c r="AB143" s="11"/>
    </row>
    <row r="144" spans="1:28" ht="15.75" customHeight="1">
      <c r="A144" s="11"/>
      <c r="B144" s="11"/>
      <c r="C144" s="11"/>
      <c r="D144" s="11"/>
      <c r="E144" s="11"/>
      <c r="F144" s="11"/>
      <c r="G144" s="11"/>
      <c r="H144" s="11"/>
      <c r="I144" s="11"/>
      <c r="J144" s="11"/>
      <c r="K144" s="82"/>
      <c r="L144" s="82"/>
      <c r="M144" s="11"/>
      <c r="N144" s="11"/>
      <c r="O144" s="11"/>
      <c r="P144" s="82"/>
      <c r="Q144" s="11"/>
      <c r="R144" s="11"/>
      <c r="S144" s="11"/>
      <c r="T144" s="11"/>
      <c r="U144" s="11"/>
      <c r="V144" s="11"/>
      <c r="W144" s="11"/>
      <c r="X144" s="11"/>
      <c r="Y144" s="11"/>
      <c r="Z144" s="11"/>
      <c r="AA144" s="11"/>
      <c r="AB144" s="11"/>
    </row>
    <row r="145" spans="1:28" ht="15.75" customHeight="1">
      <c r="A145" s="11"/>
      <c r="B145" s="11"/>
      <c r="C145" s="11"/>
      <c r="D145" s="11"/>
      <c r="E145" s="11"/>
      <c r="F145" s="11"/>
      <c r="G145" s="11"/>
      <c r="H145" s="11"/>
      <c r="I145" s="11"/>
      <c r="J145" s="11"/>
      <c r="K145" s="82"/>
      <c r="L145" s="82"/>
      <c r="M145" s="11"/>
      <c r="N145" s="11"/>
      <c r="O145" s="11"/>
      <c r="P145" s="82"/>
      <c r="Q145" s="11"/>
      <c r="R145" s="11"/>
      <c r="S145" s="11"/>
      <c r="T145" s="11"/>
      <c r="U145" s="11"/>
      <c r="V145" s="11"/>
      <c r="W145" s="11"/>
      <c r="X145" s="11"/>
      <c r="Y145" s="11"/>
      <c r="Z145" s="11"/>
      <c r="AA145" s="11"/>
      <c r="AB145" s="11"/>
    </row>
    <row r="146" spans="1:28" ht="15.75" customHeight="1">
      <c r="A146" s="11"/>
      <c r="B146" s="11"/>
      <c r="C146" s="11"/>
      <c r="D146" s="11"/>
      <c r="E146" s="11"/>
      <c r="F146" s="11"/>
      <c r="G146" s="11"/>
      <c r="H146" s="11"/>
      <c r="I146" s="11"/>
      <c r="J146" s="11"/>
      <c r="K146" s="82"/>
      <c r="L146" s="82"/>
      <c r="M146" s="11"/>
      <c r="N146" s="11"/>
      <c r="O146" s="11"/>
      <c r="P146" s="82"/>
      <c r="Q146" s="11"/>
      <c r="R146" s="11"/>
      <c r="S146" s="11"/>
      <c r="T146" s="11"/>
      <c r="U146" s="11"/>
      <c r="V146" s="11"/>
      <c r="W146" s="11"/>
      <c r="X146" s="11"/>
      <c r="Y146" s="11"/>
      <c r="Z146" s="11"/>
      <c r="AA146" s="11"/>
      <c r="AB146" s="11"/>
    </row>
    <row r="147" spans="1:28" ht="15.75" customHeight="1">
      <c r="A147" s="11"/>
      <c r="B147" s="11"/>
      <c r="C147" s="11"/>
      <c r="D147" s="11"/>
      <c r="E147" s="11"/>
      <c r="F147" s="11"/>
      <c r="G147" s="11"/>
      <c r="H147" s="11"/>
      <c r="I147" s="11"/>
      <c r="J147" s="11"/>
      <c r="K147" s="82"/>
      <c r="L147" s="82"/>
      <c r="M147" s="11"/>
      <c r="N147" s="11"/>
      <c r="O147" s="11"/>
      <c r="P147" s="82"/>
      <c r="Q147" s="11"/>
      <c r="R147" s="11"/>
      <c r="S147" s="11"/>
      <c r="T147" s="11"/>
      <c r="U147" s="11"/>
      <c r="V147" s="11"/>
      <c r="W147" s="11"/>
      <c r="X147" s="11"/>
      <c r="Y147" s="11"/>
      <c r="Z147" s="11"/>
      <c r="AA147" s="11"/>
      <c r="AB147" s="11"/>
    </row>
    <row r="148" spans="1:28" ht="15.75" customHeight="1">
      <c r="A148" s="11"/>
      <c r="B148" s="11"/>
      <c r="C148" s="11"/>
      <c r="D148" s="11"/>
      <c r="E148" s="11"/>
      <c r="F148" s="11"/>
      <c r="G148" s="11"/>
      <c r="H148" s="11"/>
      <c r="I148" s="11"/>
      <c r="J148" s="11"/>
      <c r="K148" s="82"/>
      <c r="L148" s="82"/>
      <c r="M148" s="11"/>
      <c r="N148" s="11"/>
      <c r="O148" s="11"/>
      <c r="P148" s="82"/>
      <c r="Q148" s="11"/>
      <c r="R148" s="11"/>
      <c r="S148" s="11"/>
      <c r="T148" s="11"/>
      <c r="U148" s="11"/>
      <c r="V148" s="11"/>
      <c r="W148" s="11"/>
      <c r="X148" s="11"/>
      <c r="Y148" s="11"/>
      <c r="Z148" s="11"/>
      <c r="AA148" s="11"/>
      <c r="AB148" s="11"/>
    </row>
    <row r="149" spans="1:28" ht="15.75" customHeight="1">
      <c r="A149" s="11"/>
      <c r="B149" s="11"/>
      <c r="C149" s="11"/>
      <c r="D149" s="11"/>
      <c r="E149" s="11"/>
      <c r="F149" s="11"/>
      <c r="G149" s="11"/>
      <c r="H149" s="11"/>
      <c r="I149" s="11"/>
      <c r="J149" s="11"/>
      <c r="K149" s="82"/>
      <c r="L149" s="82"/>
      <c r="M149" s="11"/>
      <c r="N149" s="11"/>
      <c r="O149" s="11"/>
      <c r="P149" s="82"/>
      <c r="Q149" s="11"/>
      <c r="R149" s="11"/>
      <c r="S149" s="11"/>
      <c r="T149" s="11"/>
      <c r="U149" s="11"/>
      <c r="V149" s="11"/>
      <c r="W149" s="11"/>
      <c r="X149" s="11"/>
      <c r="Y149" s="11"/>
      <c r="Z149" s="11"/>
      <c r="AA149" s="11"/>
      <c r="AB149" s="11"/>
    </row>
    <row r="150" spans="1:28" ht="15.75" customHeight="1">
      <c r="A150" s="11"/>
      <c r="B150" s="11"/>
      <c r="C150" s="11"/>
      <c r="D150" s="11"/>
      <c r="E150" s="11"/>
      <c r="F150" s="11"/>
      <c r="G150" s="11"/>
      <c r="H150" s="11"/>
      <c r="I150" s="11"/>
      <c r="J150" s="11"/>
      <c r="K150" s="82"/>
      <c r="L150" s="82"/>
      <c r="M150" s="11"/>
      <c r="N150" s="11"/>
      <c r="O150" s="11"/>
      <c r="P150" s="82"/>
      <c r="Q150" s="11"/>
      <c r="R150" s="11"/>
      <c r="S150" s="11"/>
      <c r="T150" s="11"/>
      <c r="U150" s="11"/>
      <c r="V150" s="11"/>
      <c r="W150" s="11"/>
      <c r="X150" s="11"/>
      <c r="Y150" s="11"/>
      <c r="Z150" s="11"/>
      <c r="AA150" s="11"/>
      <c r="AB150" s="11"/>
    </row>
    <row r="151" spans="1:28" ht="15.75" customHeight="1">
      <c r="A151" s="11"/>
      <c r="B151" s="11"/>
      <c r="C151" s="11"/>
      <c r="D151" s="11"/>
      <c r="E151" s="11"/>
      <c r="F151" s="11"/>
      <c r="G151" s="11"/>
      <c r="H151" s="11"/>
      <c r="I151" s="11"/>
      <c r="J151" s="11"/>
      <c r="K151" s="82"/>
      <c r="L151" s="82"/>
      <c r="M151" s="11"/>
      <c r="N151" s="11"/>
      <c r="O151" s="11"/>
      <c r="P151" s="82"/>
      <c r="Q151" s="11"/>
      <c r="R151" s="11"/>
      <c r="S151" s="11"/>
      <c r="T151" s="11"/>
      <c r="U151" s="11"/>
      <c r="V151" s="11"/>
      <c r="W151" s="11"/>
      <c r="X151" s="11"/>
      <c r="Y151" s="11"/>
      <c r="Z151" s="11"/>
      <c r="AA151" s="11"/>
      <c r="AB151" s="11"/>
    </row>
    <row r="152" spans="1:28" ht="15.75" customHeight="1">
      <c r="A152" s="11"/>
      <c r="B152" s="11"/>
      <c r="C152" s="11"/>
      <c r="D152" s="11"/>
      <c r="E152" s="11"/>
      <c r="F152" s="11"/>
      <c r="G152" s="11"/>
      <c r="H152" s="11"/>
      <c r="I152" s="11"/>
      <c r="J152" s="11"/>
      <c r="K152" s="82"/>
      <c r="L152" s="82"/>
      <c r="M152" s="11"/>
      <c r="N152" s="11"/>
      <c r="O152" s="11"/>
      <c r="P152" s="82"/>
      <c r="Q152" s="11"/>
      <c r="R152" s="11"/>
      <c r="S152" s="11"/>
      <c r="T152" s="11"/>
      <c r="U152" s="11"/>
      <c r="V152" s="11"/>
      <c r="W152" s="11"/>
      <c r="X152" s="11"/>
      <c r="Y152" s="11"/>
      <c r="Z152" s="11"/>
      <c r="AA152" s="11"/>
      <c r="AB152" s="11"/>
    </row>
    <row r="153" spans="1:28" ht="15.75" customHeight="1">
      <c r="A153" s="11"/>
      <c r="B153" s="11"/>
      <c r="C153" s="11"/>
      <c r="D153" s="11"/>
      <c r="E153" s="11"/>
      <c r="F153" s="11"/>
      <c r="G153" s="11"/>
      <c r="H153" s="11"/>
      <c r="I153" s="11"/>
      <c r="J153" s="11"/>
      <c r="K153" s="82"/>
      <c r="L153" s="82"/>
      <c r="M153" s="11"/>
      <c r="N153" s="11"/>
      <c r="O153" s="11"/>
      <c r="P153" s="82"/>
      <c r="Q153" s="11"/>
      <c r="R153" s="11"/>
      <c r="S153" s="11"/>
      <c r="T153" s="11"/>
      <c r="U153" s="11"/>
      <c r="V153" s="11"/>
      <c r="W153" s="11"/>
      <c r="X153" s="11"/>
      <c r="Y153" s="11"/>
      <c r="Z153" s="11"/>
      <c r="AA153" s="11"/>
      <c r="AB153" s="11"/>
    </row>
    <row r="154" spans="1:28" ht="15.75" customHeight="1">
      <c r="A154" s="11"/>
      <c r="B154" s="11"/>
      <c r="C154" s="11"/>
      <c r="D154" s="11"/>
      <c r="E154" s="11"/>
      <c r="F154" s="11"/>
      <c r="G154" s="11"/>
      <c r="H154" s="11"/>
      <c r="I154" s="11"/>
      <c r="J154" s="11"/>
      <c r="K154" s="82"/>
      <c r="L154" s="82"/>
      <c r="M154" s="11"/>
      <c r="N154" s="11"/>
      <c r="O154" s="11"/>
      <c r="P154" s="82"/>
      <c r="Q154" s="11"/>
      <c r="R154" s="11"/>
      <c r="S154" s="11"/>
      <c r="T154" s="11"/>
      <c r="U154" s="11"/>
      <c r="V154" s="11"/>
      <c r="W154" s="11"/>
      <c r="X154" s="11"/>
      <c r="Y154" s="11"/>
      <c r="Z154" s="11"/>
      <c r="AA154" s="11"/>
      <c r="AB154" s="11"/>
    </row>
    <row r="155" spans="1:28" ht="15.75" customHeight="1">
      <c r="A155" s="11"/>
      <c r="B155" s="11"/>
      <c r="C155" s="11"/>
      <c r="D155" s="11"/>
      <c r="E155" s="11"/>
      <c r="F155" s="11"/>
      <c r="G155" s="11"/>
      <c r="H155" s="11"/>
      <c r="I155" s="11"/>
      <c r="J155" s="11"/>
      <c r="K155" s="82"/>
      <c r="L155" s="82"/>
      <c r="M155" s="11"/>
      <c r="N155" s="11"/>
      <c r="O155" s="11"/>
      <c r="P155" s="82"/>
      <c r="Q155" s="11"/>
      <c r="R155" s="11"/>
      <c r="S155" s="11"/>
      <c r="T155" s="11"/>
      <c r="U155" s="11"/>
      <c r="V155" s="11"/>
      <c r="W155" s="11"/>
      <c r="X155" s="11"/>
      <c r="Y155" s="11"/>
      <c r="Z155" s="11"/>
      <c r="AA155" s="11"/>
      <c r="AB155" s="11"/>
    </row>
    <row r="156" spans="1:28" ht="15.75" customHeight="1">
      <c r="A156" s="11"/>
      <c r="B156" s="11"/>
      <c r="C156" s="11"/>
      <c r="D156" s="11"/>
      <c r="E156" s="11"/>
      <c r="F156" s="11"/>
      <c r="G156" s="11"/>
      <c r="H156" s="11"/>
      <c r="I156" s="11"/>
      <c r="J156" s="11"/>
      <c r="K156" s="82"/>
      <c r="L156" s="82"/>
      <c r="M156" s="11"/>
      <c r="N156" s="11"/>
      <c r="O156" s="11"/>
      <c r="P156" s="82"/>
      <c r="Q156" s="11"/>
      <c r="R156" s="11"/>
      <c r="S156" s="11"/>
      <c r="T156" s="11"/>
      <c r="U156" s="11"/>
      <c r="V156" s="11"/>
      <c r="W156" s="11"/>
      <c r="X156" s="11"/>
      <c r="Y156" s="11"/>
      <c r="Z156" s="11"/>
      <c r="AA156" s="11"/>
      <c r="AB156" s="11"/>
    </row>
    <row r="157" spans="1:28" ht="15.75" customHeight="1">
      <c r="A157" s="11"/>
      <c r="B157" s="11"/>
      <c r="C157" s="11"/>
      <c r="D157" s="11"/>
      <c r="E157" s="11"/>
      <c r="F157" s="11"/>
      <c r="G157" s="11"/>
      <c r="H157" s="11"/>
      <c r="I157" s="11"/>
      <c r="J157" s="11"/>
      <c r="K157" s="82"/>
      <c r="L157" s="82"/>
      <c r="M157" s="11"/>
      <c r="N157" s="11"/>
      <c r="O157" s="11"/>
      <c r="P157" s="82"/>
      <c r="Q157" s="11"/>
      <c r="R157" s="11"/>
      <c r="S157" s="11"/>
      <c r="T157" s="11"/>
      <c r="U157" s="11"/>
      <c r="V157" s="11"/>
      <c r="W157" s="11"/>
      <c r="X157" s="11"/>
      <c r="Y157" s="11"/>
      <c r="Z157" s="11"/>
      <c r="AA157" s="11"/>
      <c r="AB157" s="11"/>
    </row>
    <row r="158" spans="1:28" ht="15.75" customHeight="1">
      <c r="A158" s="11"/>
      <c r="B158" s="11"/>
      <c r="C158" s="11"/>
      <c r="D158" s="11"/>
      <c r="E158" s="11"/>
      <c r="F158" s="11"/>
      <c r="G158" s="11"/>
      <c r="H158" s="11"/>
      <c r="I158" s="11"/>
      <c r="J158" s="11"/>
      <c r="K158" s="82"/>
      <c r="L158" s="82"/>
      <c r="M158" s="11"/>
      <c r="N158" s="11"/>
      <c r="O158" s="11"/>
      <c r="P158" s="82"/>
      <c r="Q158" s="11"/>
      <c r="R158" s="11"/>
      <c r="S158" s="11"/>
      <c r="T158" s="11"/>
      <c r="U158" s="11"/>
      <c r="V158" s="11"/>
      <c r="W158" s="11"/>
      <c r="X158" s="11"/>
      <c r="Y158" s="11"/>
      <c r="Z158" s="11"/>
      <c r="AA158" s="11"/>
      <c r="AB158" s="11"/>
    </row>
    <row r="159" spans="1:28" ht="15.75" customHeight="1">
      <c r="A159" s="11"/>
      <c r="B159" s="11"/>
      <c r="C159" s="11"/>
      <c r="D159" s="11"/>
      <c r="E159" s="11"/>
      <c r="F159" s="11"/>
      <c r="G159" s="11"/>
      <c r="H159" s="11"/>
      <c r="I159" s="11"/>
      <c r="J159" s="11"/>
      <c r="K159" s="82"/>
      <c r="L159" s="82"/>
      <c r="M159" s="11"/>
      <c r="N159" s="11"/>
      <c r="O159" s="11"/>
      <c r="P159" s="82"/>
      <c r="Q159" s="11"/>
      <c r="R159" s="11"/>
      <c r="S159" s="11"/>
      <c r="T159" s="11"/>
      <c r="U159" s="11"/>
      <c r="V159" s="11"/>
      <c r="W159" s="11"/>
      <c r="X159" s="11"/>
      <c r="Y159" s="11"/>
      <c r="Z159" s="11"/>
      <c r="AA159" s="11"/>
      <c r="AB159" s="11"/>
    </row>
    <row r="160" spans="1:28" ht="15.75" customHeight="1">
      <c r="A160" s="11"/>
      <c r="B160" s="11"/>
      <c r="C160" s="11"/>
      <c r="D160" s="11"/>
      <c r="E160" s="11"/>
      <c r="F160" s="11"/>
      <c r="G160" s="11"/>
      <c r="H160" s="11"/>
      <c r="I160" s="11"/>
      <c r="J160" s="11"/>
      <c r="K160" s="82"/>
      <c r="L160" s="82"/>
      <c r="M160" s="11"/>
      <c r="N160" s="11"/>
      <c r="O160" s="11"/>
      <c r="P160" s="82"/>
      <c r="Q160" s="11"/>
      <c r="R160" s="11"/>
      <c r="S160" s="11"/>
      <c r="T160" s="11"/>
      <c r="U160" s="11"/>
      <c r="V160" s="11"/>
      <c r="W160" s="11"/>
      <c r="X160" s="11"/>
      <c r="Y160" s="11"/>
      <c r="Z160" s="11"/>
      <c r="AA160" s="11"/>
      <c r="AB160" s="11"/>
    </row>
    <row r="161" spans="1:28" ht="15.75" customHeight="1">
      <c r="A161" s="11"/>
      <c r="B161" s="11"/>
      <c r="C161" s="11"/>
      <c r="D161" s="11"/>
      <c r="E161" s="11"/>
      <c r="F161" s="11"/>
      <c r="G161" s="11"/>
      <c r="H161" s="11"/>
      <c r="I161" s="11"/>
      <c r="J161" s="11"/>
      <c r="K161" s="82"/>
      <c r="L161" s="82"/>
      <c r="M161" s="11"/>
      <c r="N161" s="11"/>
      <c r="O161" s="11"/>
      <c r="P161" s="82"/>
      <c r="Q161" s="11"/>
      <c r="R161" s="11"/>
      <c r="S161" s="11"/>
      <c r="T161" s="11"/>
      <c r="U161" s="11"/>
      <c r="V161" s="11"/>
      <c r="W161" s="11"/>
      <c r="X161" s="11"/>
      <c r="Y161" s="11"/>
      <c r="Z161" s="11"/>
      <c r="AA161" s="11"/>
      <c r="AB161" s="11"/>
    </row>
    <row r="162" spans="1:28" ht="15.75" customHeight="1">
      <c r="A162" s="11"/>
      <c r="B162" s="11"/>
      <c r="C162" s="11"/>
      <c r="D162" s="11"/>
      <c r="E162" s="11"/>
      <c r="F162" s="11"/>
      <c r="G162" s="11"/>
      <c r="H162" s="11"/>
      <c r="I162" s="11"/>
      <c r="J162" s="11"/>
      <c r="K162" s="82"/>
      <c r="L162" s="82"/>
      <c r="M162" s="11"/>
      <c r="N162" s="11"/>
      <c r="O162" s="11"/>
      <c r="P162" s="82"/>
      <c r="Q162" s="11"/>
      <c r="R162" s="11"/>
      <c r="S162" s="11"/>
      <c r="T162" s="11"/>
      <c r="U162" s="11"/>
      <c r="V162" s="11"/>
      <c r="W162" s="11"/>
      <c r="X162" s="11"/>
      <c r="Y162" s="11"/>
      <c r="Z162" s="11"/>
      <c r="AA162" s="11"/>
      <c r="AB162" s="11"/>
    </row>
    <row r="163" spans="1:28" ht="15.75" customHeight="1">
      <c r="A163" s="11"/>
      <c r="B163" s="11"/>
      <c r="C163" s="11"/>
      <c r="D163" s="11"/>
      <c r="E163" s="11"/>
      <c r="F163" s="11"/>
      <c r="G163" s="11"/>
      <c r="H163" s="11"/>
      <c r="I163" s="11"/>
      <c r="J163" s="11"/>
      <c r="K163" s="82"/>
      <c r="L163" s="82"/>
      <c r="M163" s="11"/>
      <c r="N163" s="11"/>
      <c r="O163" s="11"/>
      <c r="P163" s="82"/>
      <c r="Q163" s="11"/>
      <c r="R163" s="11"/>
      <c r="S163" s="11"/>
      <c r="T163" s="11"/>
      <c r="U163" s="11"/>
      <c r="V163" s="11"/>
      <c r="W163" s="11"/>
      <c r="X163" s="11"/>
      <c r="Y163" s="11"/>
      <c r="Z163" s="11"/>
      <c r="AA163" s="11"/>
      <c r="AB163" s="11"/>
    </row>
    <row r="164" spans="1:28" ht="15.75" customHeight="1">
      <c r="A164" s="11"/>
      <c r="B164" s="11"/>
      <c r="C164" s="11"/>
      <c r="D164" s="11"/>
      <c r="E164" s="11"/>
      <c r="F164" s="11"/>
      <c r="G164" s="11"/>
      <c r="H164" s="11"/>
      <c r="I164" s="11"/>
      <c r="J164" s="11"/>
      <c r="K164" s="82"/>
      <c r="L164" s="82"/>
      <c r="M164" s="11"/>
      <c r="N164" s="11"/>
      <c r="O164" s="11"/>
      <c r="P164" s="82"/>
      <c r="Q164" s="11"/>
      <c r="R164" s="11"/>
      <c r="S164" s="11"/>
      <c r="T164" s="11"/>
      <c r="U164" s="11"/>
      <c r="V164" s="11"/>
      <c r="W164" s="11"/>
      <c r="X164" s="11"/>
      <c r="Y164" s="11"/>
      <c r="Z164" s="11"/>
      <c r="AA164" s="11"/>
      <c r="AB164" s="11"/>
    </row>
    <row r="165" spans="1:28" ht="15.75" customHeight="1">
      <c r="A165" s="11"/>
      <c r="B165" s="11"/>
      <c r="C165" s="11"/>
      <c r="D165" s="11"/>
      <c r="E165" s="11"/>
      <c r="F165" s="11"/>
      <c r="G165" s="11"/>
      <c r="H165" s="11"/>
      <c r="I165" s="11"/>
      <c r="J165" s="11"/>
      <c r="K165" s="82"/>
      <c r="L165" s="82"/>
      <c r="M165" s="11"/>
      <c r="N165" s="11"/>
      <c r="O165" s="11"/>
      <c r="P165" s="82"/>
      <c r="Q165" s="11"/>
      <c r="R165" s="11"/>
      <c r="S165" s="11"/>
      <c r="T165" s="11"/>
      <c r="U165" s="11"/>
      <c r="V165" s="11"/>
      <c r="W165" s="11"/>
      <c r="X165" s="11"/>
      <c r="Y165" s="11"/>
      <c r="Z165" s="11"/>
      <c r="AA165" s="11"/>
      <c r="AB165" s="11"/>
    </row>
    <row r="166" spans="1:28" ht="15.75" customHeight="1">
      <c r="A166" s="11"/>
      <c r="B166" s="11"/>
      <c r="C166" s="11"/>
      <c r="D166" s="11"/>
      <c r="E166" s="11"/>
      <c r="F166" s="11"/>
      <c r="G166" s="11"/>
      <c r="H166" s="11"/>
      <c r="I166" s="11"/>
      <c r="J166" s="11"/>
      <c r="K166" s="82"/>
      <c r="L166" s="82"/>
      <c r="M166" s="11"/>
      <c r="N166" s="11"/>
      <c r="O166" s="11"/>
      <c r="P166" s="82"/>
      <c r="Q166" s="11"/>
      <c r="R166" s="11"/>
      <c r="S166" s="11"/>
      <c r="T166" s="11"/>
      <c r="U166" s="11"/>
      <c r="V166" s="11"/>
      <c r="W166" s="11"/>
      <c r="X166" s="11"/>
      <c r="Y166" s="11"/>
      <c r="Z166" s="11"/>
      <c r="AA166" s="11"/>
      <c r="AB166" s="11"/>
    </row>
    <row r="167" spans="1:28" ht="15.75" customHeight="1">
      <c r="A167" s="11"/>
      <c r="B167" s="11"/>
      <c r="C167" s="11"/>
      <c r="D167" s="11"/>
      <c r="E167" s="11"/>
      <c r="F167" s="11"/>
      <c r="G167" s="11"/>
      <c r="H167" s="11"/>
      <c r="I167" s="11"/>
      <c r="J167" s="11"/>
      <c r="K167" s="82"/>
      <c r="L167" s="82"/>
      <c r="M167" s="11"/>
      <c r="N167" s="11"/>
      <c r="O167" s="11"/>
      <c r="P167" s="82"/>
      <c r="Q167" s="11"/>
      <c r="R167" s="11"/>
      <c r="S167" s="11"/>
      <c r="T167" s="11"/>
      <c r="U167" s="11"/>
      <c r="V167" s="11"/>
      <c r="W167" s="11"/>
      <c r="X167" s="11"/>
      <c r="Y167" s="11"/>
      <c r="Z167" s="11"/>
      <c r="AA167" s="11"/>
      <c r="AB167" s="11"/>
    </row>
    <row r="168" spans="1:28" ht="15.75" customHeight="1">
      <c r="A168" s="11"/>
      <c r="B168" s="11"/>
      <c r="C168" s="11"/>
      <c r="D168" s="11"/>
      <c r="E168" s="11"/>
      <c r="F168" s="11"/>
      <c r="G168" s="11"/>
      <c r="H168" s="11"/>
      <c r="I168" s="11"/>
      <c r="J168" s="11"/>
      <c r="K168" s="82"/>
      <c r="L168" s="82"/>
      <c r="M168" s="11"/>
      <c r="N168" s="11"/>
      <c r="O168" s="11"/>
      <c r="P168" s="82"/>
      <c r="Q168" s="11"/>
      <c r="R168" s="11"/>
      <c r="S168" s="11"/>
      <c r="T168" s="11"/>
      <c r="U168" s="11"/>
      <c r="V168" s="11"/>
      <c r="W168" s="11"/>
      <c r="X168" s="11"/>
      <c r="Y168" s="11"/>
      <c r="Z168" s="11"/>
      <c r="AA168" s="11"/>
      <c r="AB168" s="11"/>
    </row>
    <row r="169" spans="1:28" ht="15.75" customHeight="1">
      <c r="A169" s="11"/>
      <c r="B169" s="11"/>
      <c r="C169" s="11"/>
      <c r="D169" s="11"/>
      <c r="E169" s="11"/>
      <c r="F169" s="11"/>
      <c r="G169" s="11"/>
      <c r="H169" s="11"/>
      <c r="I169" s="11"/>
      <c r="J169" s="11"/>
      <c r="K169" s="82"/>
      <c r="L169" s="82"/>
      <c r="M169" s="11"/>
      <c r="N169" s="11"/>
      <c r="O169" s="11"/>
      <c r="P169" s="82"/>
      <c r="Q169" s="11"/>
      <c r="R169" s="11"/>
      <c r="S169" s="11"/>
      <c r="T169" s="11"/>
      <c r="U169" s="11"/>
      <c r="V169" s="11"/>
      <c r="W169" s="11"/>
      <c r="X169" s="11"/>
      <c r="Y169" s="11"/>
      <c r="Z169" s="11"/>
      <c r="AA169" s="11"/>
      <c r="AB169" s="11"/>
    </row>
    <row r="170" spans="1:28" ht="15.75" customHeight="1">
      <c r="A170" s="11"/>
      <c r="B170" s="11"/>
      <c r="C170" s="11"/>
      <c r="D170" s="11"/>
      <c r="E170" s="11"/>
      <c r="F170" s="11"/>
      <c r="G170" s="11"/>
      <c r="H170" s="11"/>
      <c r="I170" s="11"/>
      <c r="J170" s="11"/>
      <c r="K170" s="82"/>
      <c r="L170" s="82"/>
      <c r="M170" s="11"/>
      <c r="N170" s="11"/>
      <c r="O170" s="11"/>
      <c r="P170" s="82"/>
      <c r="Q170" s="11"/>
      <c r="R170" s="11"/>
      <c r="S170" s="11"/>
      <c r="T170" s="11"/>
      <c r="U170" s="11"/>
      <c r="V170" s="11"/>
      <c r="W170" s="11"/>
      <c r="X170" s="11"/>
      <c r="Y170" s="11"/>
      <c r="Z170" s="11"/>
      <c r="AA170" s="11"/>
      <c r="AB170" s="11"/>
    </row>
    <row r="171" spans="1:28" ht="15.75" customHeight="1">
      <c r="A171" s="11"/>
      <c r="B171" s="11"/>
      <c r="C171" s="11"/>
      <c r="D171" s="11"/>
      <c r="E171" s="11"/>
      <c r="F171" s="11"/>
      <c r="G171" s="11"/>
      <c r="H171" s="11"/>
      <c r="I171" s="11"/>
      <c r="J171" s="11"/>
      <c r="K171" s="82"/>
      <c r="L171" s="82"/>
      <c r="M171" s="11"/>
      <c r="N171" s="11"/>
      <c r="O171" s="11"/>
      <c r="P171" s="82"/>
      <c r="Q171" s="11"/>
      <c r="R171" s="11"/>
      <c r="S171" s="11"/>
      <c r="T171" s="11"/>
      <c r="U171" s="11"/>
      <c r="V171" s="11"/>
      <c r="W171" s="11"/>
      <c r="X171" s="11"/>
      <c r="Y171" s="11"/>
      <c r="Z171" s="11"/>
      <c r="AA171" s="11"/>
      <c r="AB171" s="11"/>
    </row>
    <row r="172" spans="1:28" ht="15.75" customHeight="1">
      <c r="A172" s="11"/>
      <c r="B172" s="11"/>
      <c r="C172" s="11"/>
      <c r="D172" s="11"/>
      <c r="E172" s="11"/>
      <c r="F172" s="11"/>
      <c r="G172" s="11"/>
      <c r="H172" s="11"/>
      <c r="I172" s="11"/>
      <c r="J172" s="11"/>
      <c r="K172" s="82"/>
      <c r="L172" s="82"/>
      <c r="M172" s="11"/>
      <c r="N172" s="11"/>
      <c r="O172" s="11"/>
      <c r="P172" s="82"/>
      <c r="Q172" s="11"/>
      <c r="R172" s="11"/>
      <c r="S172" s="11"/>
      <c r="T172" s="11"/>
      <c r="U172" s="11"/>
      <c r="V172" s="11"/>
      <c r="W172" s="11"/>
      <c r="X172" s="11"/>
      <c r="Y172" s="11"/>
      <c r="Z172" s="11"/>
      <c r="AA172" s="11"/>
      <c r="AB172" s="11"/>
    </row>
    <row r="173" spans="1:28" ht="15.75" customHeight="1">
      <c r="A173" s="11"/>
      <c r="B173" s="11"/>
      <c r="C173" s="11"/>
      <c r="D173" s="11"/>
      <c r="E173" s="11"/>
      <c r="F173" s="11"/>
      <c r="G173" s="11"/>
      <c r="H173" s="11"/>
      <c r="I173" s="11"/>
      <c r="J173" s="11"/>
      <c r="K173" s="82"/>
      <c r="L173" s="82"/>
      <c r="M173" s="11"/>
      <c r="N173" s="11"/>
      <c r="O173" s="11"/>
      <c r="P173" s="82"/>
      <c r="Q173" s="11"/>
      <c r="R173" s="11"/>
      <c r="S173" s="11"/>
      <c r="T173" s="11"/>
      <c r="U173" s="11"/>
      <c r="V173" s="11"/>
      <c r="W173" s="11"/>
      <c r="X173" s="11"/>
      <c r="Y173" s="11"/>
      <c r="Z173" s="11"/>
      <c r="AA173" s="11"/>
      <c r="AB173" s="11"/>
    </row>
    <row r="174" spans="1:28" ht="15.75" customHeight="1">
      <c r="A174" s="11"/>
      <c r="B174" s="11"/>
      <c r="C174" s="11"/>
      <c r="D174" s="11"/>
      <c r="E174" s="11"/>
      <c r="F174" s="11"/>
      <c r="G174" s="11"/>
      <c r="H174" s="11"/>
      <c r="I174" s="11"/>
      <c r="J174" s="11"/>
      <c r="K174" s="82"/>
      <c r="L174" s="82"/>
      <c r="M174" s="11"/>
      <c r="N174" s="11"/>
      <c r="O174" s="11"/>
      <c r="P174" s="82"/>
      <c r="Q174" s="11"/>
      <c r="R174" s="11"/>
      <c r="S174" s="11"/>
      <c r="T174" s="11"/>
      <c r="U174" s="11"/>
      <c r="V174" s="11"/>
      <c r="W174" s="11"/>
      <c r="X174" s="11"/>
      <c r="Y174" s="11"/>
      <c r="Z174" s="11"/>
      <c r="AA174" s="11"/>
      <c r="AB174" s="11"/>
    </row>
    <row r="175" spans="1:28" ht="15.75" customHeight="1">
      <c r="A175" s="11"/>
      <c r="B175" s="11"/>
      <c r="C175" s="11"/>
      <c r="D175" s="11"/>
      <c r="E175" s="11"/>
      <c r="F175" s="11"/>
      <c r="G175" s="11"/>
      <c r="H175" s="11"/>
      <c r="I175" s="11"/>
      <c r="J175" s="11"/>
      <c r="K175" s="82"/>
      <c r="L175" s="82"/>
      <c r="M175" s="11"/>
      <c r="N175" s="11"/>
      <c r="O175" s="11"/>
      <c r="P175" s="82"/>
      <c r="Q175" s="11"/>
      <c r="R175" s="11"/>
      <c r="S175" s="11"/>
      <c r="T175" s="11"/>
      <c r="U175" s="11"/>
      <c r="V175" s="11"/>
      <c r="W175" s="11"/>
      <c r="X175" s="11"/>
      <c r="Y175" s="11"/>
      <c r="Z175" s="11"/>
      <c r="AA175" s="11"/>
      <c r="AB175" s="11"/>
    </row>
    <row r="176" spans="1:28" ht="15.75" customHeight="1">
      <c r="A176" s="11"/>
      <c r="B176" s="11"/>
      <c r="C176" s="11"/>
      <c r="D176" s="11"/>
      <c r="E176" s="11"/>
      <c r="F176" s="11"/>
      <c r="G176" s="11"/>
      <c r="H176" s="11"/>
      <c r="I176" s="11"/>
      <c r="J176" s="11"/>
      <c r="K176" s="82"/>
      <c r="L176" s="82"/>
      <c r="M176" s="11"/>
      <c r="N176" s="11"/>
      <c r="O176" s="11"/>
      <c r="P176" s="82"/>
      <c r="Q176" s="11"/>
      <c r="R176" s="11"/>
      <c r="S176" s="11"/>
      <c r="T176" s="11"/>
      <c r="U176" s="11"/>
      <c r="V176" s="11"/>
      <c r="W176" s="11"/>
      <c r="X176" s="11"/>
      <c r="Y176" s="11"/>
      <c r="Z176" s="11"/>
      <c r="AA176" s="11"/>
      <c r="AB176" s="11"/>
    </row>
    <row r="177" spans="1:28" ht="15.75" customHeight="1">
      <c r="A177" s="11"/>
      <c r="B177" s="11"/>
      <c r="C177" s="11"/>
      <c r="D177" s="11"/>
      <c r="E177" s="11"/>
      <c r="F177" s="11"/>
      <c r="G177" s="11"/>
      <c r="H177" s="11"/>
      <c r="I177" s="11"/>
      <c r="J177" s="11"/>
      <c r="K177" s="82"/>
      <c r="L177" s="82"/>
      <c r="M177" s="11"/>
      <c r="N177" s="11"/>
      <c r="O177" s="11"/>
      <c r="P177" s="82"/>
      <c r="Q177" s="11"/>
      <c r="R177" s="11"/>
      <c r="S177" s="11"/>
      <c r="T177" s="11"/>
      <c r="U177" s="11"/>
      <c r="V177" s="11"/>
      <c r="W177" s="11"/>
      <c r="X177" s="11"/>
      <c r="Y177" s="11"/>
      <c r="Z177" s="11"/>
      <c r="AA177" s="11"/>
      <c r="AB177" s="11"/>
    </row>
    <row r="178" spans="1:28" ht="15.75" customHeight="1">
      <c r="A178" s="11"/>
      <c r="B178" s="11"/>
      <c r="C178" s="11"/>
      <c r="D178" s="11"/>
      <c r="E178" s="11"/>
      <c r="F178" s="11"/>
      <c r="G178" s="11"/>
      <c r="H178" s="11"/>
      <c r="I178" s="11"/>
      <c r="J178" s="11"/>
      <c r="K178" s="82"/>
      <c r="L178" s="82"/>
      <c r="M178" s="11"/>
      <c r="N178" s="11"/>
      <c r="O178" s="11"/>
      <c r="P178" s="82"/>
      <c r="Q178" s="11"/>
      <c r="R178" s="11"/>
      <c r="S178" s="11"/>
      <c r="T178" s="11"/>
      <c r="U178" s="11"/>
      <c r="V178" s="11"/>
      <c r="W178" s="11"/>
      <c r="X178" s="11"/>
      <c r="Y178" s="11"/>
      <c r="Z178" s="11"/>
      <c r="AA178" s="11"/>
      <c r="AB178" s="11"/>
    </row>
    <row r="179" spans="1:28" ht="15.75" customHeight="1">
      <c r="A179" s="11"/>
      <c r="B179" s="11"/>
      <c r="C179" s="11"/>
      <c r="D179" s="11"/>
      <c r="E179" s="11"/>
      <c r="F179" s="11"/>
      <c r="G179" s="11"/>
      <c r="H179" s="11"/>
      <c r="I179" s="11"/>
      <c r="J179" s="11"/>
      <c r="K179" s="82"/>
      <c r="L179" s="82"/>
      <c r="M179" s="11"/>
      <c r="N179" s="11"/>
      <c r="O179" s="11"/>
      <c r="P179" s="82"/>
      <c r="Q179" s="11"/>
      <c r="R179" s="11"/>
      <c r="S179" s="11"/>
      <c r="T179" s="11"/>
      <c r="U179" s="11"/>
      <c r="V179" s="11"/>
      <c r="W179" s="11"/>
      <c r="X179" s="11"/>
      <c r="Y179" s="11"/>
      <c r="Z179" s="11"/>
      <c r="AA179" s="11"/>
      <c r="AB179" s="11"/>
    </row>
    <row r="180" spans="1:28" ht="15.75" customHeight="1">
      <c r="A180" s="11"/>
      <c r="B180" s="11"/>
      <c r="C180" s="11"/>
      <c r="D180" s="11"/>
      <c r="E180" s="11"/>
      <c r="F180" s="11"/>
      <c r="G180" s="11"/>
      <c r="H180" s="11"/>
      <c r="I180" s="11"/>
      <c r="J180" s="11"/>
      <c r="K180" s="82"/>
      <c r="L180" s="82"/>
      <c r="M180" s="11"/>
      <c r="N180" s="11"/>
      <c r="O180" s="11"/>
      <c r="P180" s="82"/>
      <c r="Q180" s="11"/>
      <c r="R180" s="11"/>
      <c r="S180" s="11"/>
      <c r="T180" s="11"/>
      <c r="U180" s="11"/>
      <c r="V180" s="11"/>
      <c r="W180" s="11"/>
      <c r="X180" s="11"/>
      <c r="Y180" s="11"/>
      <c r="Z180" s="11"/>
      <c r="AA180" s="11"/>
      <c r="AB180" s="11"/>
    </row>
    <row r="181" spans="1:28" ht="15.75" customHeight="1">
      <c r="A181" s="11"/>
      <c r="B181" s="11"/>
      <c r="C181" s="11"/>
      <c r="D181" s="11"/>
      <c r="E181" s="11"/>
      <c r="F181" s="11"/>
      <c r="G181" s="11"/>
      <c r="H181" s="11"/>
      <c r="I181" s="11"/>
      <c r="J181" s="11"/>
      <c r="K181" s="82"/>
      <c r="L181" s="82"/>
      <c r="M181" s="11"/>
      <c r="N181" s="11"/>
      <c r="O181" s="11"/>
      <c r="P181" s="82"/>
      <c r="Q181" s="11"/>
      <c r="R181" s="11"/>
      <c r="S181" s="11"/>
      <c r="T181" s="11"/>
      <c r="U181" s="11"/>
      <c r="V181" s="11"/>
      <c r="W181" s="11"/>
      <c r="X181" s="11"/>
      <c r="Y181" s="11"/>
      <c r="Z181" s="11"/>
      <c r="AA181" s="11"/>
      <c r="AB181" s="11"/>
    </row>
    <row r="182" spans="1:28" ht="15.75" customHeight="1">
      <c r="A182" s="11"/>
      <c r="B182" s="11"/>
      <c r="C182" s="11"/>
      <c r="D182" s="11"/>
      <c r="E182" s="11"/>
      <c r="F182" s="11"/>
      <c r="G182" s="11"/>
      <c r="H182" s="11"/>
      <c r="I182" s="11"/>
      <c r="J182" s="11"/>
      <c r="K182" s="82"/>
      <c r="L182" s="82"/>
      <c r="M182" s="11"/>
      <c r="N182" s="11"/>
      <c r="O182" s="11"/>
      <c r="P182" s="82"/>
      <c r="Q182" s="11"/>
      <c r="R182" s="11"/>
      <c r="S182" s="11"/>
      <c r="T182" s="11"/>
      <c r="U182" s="11"/>
      <c r="V182" s="11"/>
      <c r="W182" s="11"/>
      <c r="X182" s="11"/>
      <c r="Y182" s="11"/>
      <c r="Z182" s="11"/>
      <c r="AA182" s="11"/>
      <c r="AB182" s="11"/>
    </row>
    <row r="183" spans="1:28" ht="15.75" customHeight="1">
      <c r="A183" s="11"/>
      <c r="B183" s="11"/>
      <c r="C183" s="11"/>
      <c r="D183" s="11"/>
      <c r="E183" s="11"/>
      <c r="F183" s="11"/>
      <c r="G183" s="11"/>
      <c r="H183" s="11"/>
      <c r="I183" s="11"/>
      <c r="J183" s="11"/>
      <c r="K183" s="82"/>
      <c r="L183" s="82"/>
      <c r="M183" s="11"/>
      <c r="N183" s="11"/>
      <c r="O183" s="11"/>
      <c r="P183" s="82"/>
      <c r="Q183" s="11"/>
      <c r="R183" s="11"/>
      <c r="S183" s="11"/>
      <c r="T183" s="11"/>
      <c r="U183" s="11"/>
      <c r="V183" s="11"/>
      <c r="W183" s="11"/>
      <c r="X183" s="11"/>
      <c r="Y183" s="11"/>
      <c r="Z183" s="11"/>
      <c r="AA183" s="11"/>
      <c r="AB183" s="11"/>
    </row>
    <row r="184" spans="1:28" ht="15.75" customHeight="1">
      <c r="A184" s="11"/>
      <c r="B184" s="11"/>
      <c r="C184" s="11"/>
      <c r="D184" s="11"/>
      <c r="E184" s="11"/>
      <c r="F184" s="11"/>
      <c r="G184" s="11"/>
      <c r="H184" s="11"/>
      <c r="I184" s="11"/>
      <c r="J184" s="11"/>
      <c r="K184" s="82"/>
      <c r="L184" s="82"/>
      <c r="M184" s="11"/>
      <c r="N184" s="11"/>
      <c r="O184" s="11"/>
      <c r="P184" s="82"/>
      <c r="Q184" s="11"/>
      <c r="R184" s="11"/>
      <c r="S184" s="11"/>
      <c r="T184" s="11"/>
      <c r="U184" s="11"/>
      <c r="V184" s="11"/>
      <c r="W184" s="11"/>
      <c r="X184" s="11"/>
      <c r="Y184" s="11"/>
      <c r="Z184" s="11"/>
      <c r="AA184" s="11"/>
      <c r="AB184" s="11"/>
    </row>
    <row r="185" spans="1:28" ht="15.75" customHeight="1">
      <c r="A185" s="11"/>
      <c r="B185" s="11"/>
      <c r="C185" s="11"/>
      <c r="D185" s="11"/>
      <c r="E185" s="11"/>
      <c r="F185" s="11"/>
      <c r="G185" s="11"/>
      <c r="H185" s="11"/>
      <c r="I185" s="11"/>
      <c r="J185" s="11"/>
      <c r="K185" s="82"/>
      <c r="L185" s="82"/>
      <c r="M185" s="11"/>
      <c r="N185" s="11"/>
      <c r="O185" s="11"/>
      <c r="P185" s="82"/>
      <c r="Q185" s="11"/>
      <c r="R185" s="11"/>
      <c r="S185" s="11"/>
      <c r="T185" s="11"/>
      <c r="U185" s="11"/>
      <c r="V185" s="11"/>
      <c r="W185" s="11"/>
      <c r="X185" s="11"/>
      <c r="Y185" s="11"/>
      <c r="Z185" s="11"/>
      <c r="AA185" s="11"/>
      <c r="AB185" s="11"/>
    </row>
    <row r="186" spans="1:28" ht="15.75" customHeight="1">
      <c r="A186" s="11"/>
      <c r="B186" s="11"/>
      <c r="C186" s="11"/>
      <c r="D186" s="11"/>
      <c r="E186" s="11"/>
      <c r="F186" s="11"/>
      <c r="G186" s="11"/>
      <c r="H186" s="11"/>
      <c r="I186" s="11"/>
      <c r="J186" s="11"/>
      <c r="K186" s="82"/>
      <c r="L186" s="82"/>
      <c r="M186" s="11"/>
      <c r="N186" s="11"/>
      <c r="O186" s="11"/>
      <c r="P186" s="82"/>
      <c r="Q186" s="11"/>
      <c r="R186" s="11"/>
      <c r="S186" s="11"/>
      <c r="T186" s="11"/>
      <c r="U186" s="11"/>
      <c r="V186" s="11"/>
      <c r="W186" s="11"/>
      <c r="X186" s="11"/>
      <c r="Y186" s="11"/>
      <c r="Z186" s="11"/>
      <c r="AA186" s="11"/>
      <c r="AB186" s="11"/>
    </row>
    <row r="187" spans="1:28" ht="15.75" customHeight="1">
      <c r="A187" s="11"/>
      <c r="B187" s="11"/>
      <c r="C187" s="11"/>
      <c r="D187" s="11"/>
      <c r="E187" s="11"/>
      <c r="F187" s="11"/>
      <c r="G187" s="11"/>
      <c r="H187" s="11"/>
      <c r="I187" s="11"/>
      <c r="J187" s="11"/>
      <c r="K187" s="82"/>
      <c r="L187" s="82"/>
      <c r="M187" s="11"/>
      <c r="N187" s="11"/>
      <c r="O187" s="11"/>
      <c r="P187" s="82"/>
      <c r="Q187" s="11"/>
      <c r="R187" s="11"/>
      <c r="S187" s="11"/>
      <c r="T187" s="11"/>
      <c r="U187" s="11"/>
      <c r="V187" s="11"/>
      <c r="W187" s="11"/>
      <c r="X187" s="11"/>
      <c r="Y187" s="11"/>
      <c r="Z187" s="11"/>
      <c r="AA187" s="11"/>
      <c r="AB187" s="11"/>
    </row>
    <row r="188" spans="1:28" ht="15.75" customHeight="1">
      <c r="A188" s="11"/>
      <c r="B188" s="11"/>
      <c r="C188" s="11"/>
      <c r="D188" s="11"/>
      <c r="E188" s="11"/>
      <c r="F188" s="11"/>
      <c r="G188" s="11"/>
      <c r="H188" s="11"/>
      <c r="I188" s="11"/>
      <c r="J188" s="11"/>
      <c r="K188" s="82"/>
      <c r="L188" s="82"/>
      <c r="M188" s="11"/>
      <c r="N188" s="11"/>
      <c r="O188" s="11"/>
      <c r="P188" s="82"/>
      <c r="Q188" s="11"/>
      <c r="R188" s="11"/>
      <c r="S188" s="11"/>
      <c r="T188" s="11"/>
      <c r="U188" s="11"/>
      <c r="V188" s="11"/>
      <c r="W188" s="11"/>
      <c r="X188" s="11"/>
      <c r="Y188" s="11"/>
      <c r="Z188" s="11"/>
      <c r="AA188" s="11"/>
      <c r="AB188" s="11"/>
    </row>
    <row r="189" spans="1:28" ht="15.75" customHeight="1">
      <c r="A189" s="11"/>
      <c r="B189" s="11"/>
      <c r="C189" s="11"/>
      <c r="D189" s="11"/>
      <c r="E189" s="11"/>
      <c r="F189" s="11"/>
      <c r="G189" s="11"/>
      <c r="H189" s="11"/>
      <c r="I189" s="11"/>
      <c r="J189" s="11"/>
      <c r="K189" s="82"/>
      <c r="L189" s="82"/>
      <c r="M189" s="11"/>
      <c r="N189" s="11"/>
      <c r="O189" s="11"/>
      <c r="P189" s="82"/>
      <c r="Q189" s="11"/>
      <c r="R189" s="11"/>
      <c r="S189" s="11"/>
      <c r="T189" s="11"/>
      <c r="U189" s="11"/>
      <c r="V189" s="11"/>
      <c r="W189" s="11"/>
      <c r="X189" s="11"/>
      <c r="Y189" s="11"/>
      <c r="Z189" s="11"/>
      <c r="AA189" s="11"/>
      <c r="AB189" s="11"/>
    </row>
    <row r="190" spans="1:28" ht="15.75" customHeight="1">
      <c r="A190" s="11"/>
      <c r="B190" s="11"/>
      <c r="C190" s="11"/>
      <c r="D190" s="11"/>
      <c r="E190" s="11"/>
      <c r="F190" s="11"/>
      <c r="G190" s="11"/>
      <c r="H190" s="11"/>
      <c r="I190" s="11"/>
      <c r="J190" s="11"/>
      <c r="K190" s="82"/>
      <c r="L190" s="82"/>
      <c r="M190" s="11"/>
      <c r="N190" s="11"/>
      <c r="O190" s="11"/>
      <c r="P190" s="82"/>
      <c r="Q190" s="11"/>
      <c r="R190" s="11"/>
      <c r="S190" s="11"/>
      <c r="T190" s="11"/>
      <c r="U190" s="11"/>
      <c r="V190" s="11"/>
      <c r="W190" s="11"/>
      <c r="X190" s="11"/>
      <c r="Y190" s="11"/>
      <c r="Z190" s="11"/>
      <c r="AA190" s="11"/>
      <c r="AB190" s="11"/>
    </row>
    <row r="191" spans="1:28" ht="15.75" customHeight="1">
      <c r="A191" s="11"/>
      <c r="B191" s="11"/>
      <c r="C191" s="11"/>
      <c r="D191" s="11"/>
      <c r="E191" s="11"/>
      <c r="F191" s="11"/>
      <c r="G191" s="11"/>
      <c r="H191" s="11"/>
      <c r="I191" s="11"/>
      <c r="J191" s="11"/>
      <c r="K191" s="82"/>
      <c r="L191" s="82"/>
      <c r="M191" s="11"/>
      <c r="N191" s="11"/>
      <c r="O191" s="11"/>
      <c r="P191" s="82"/>
      <c r="Q191" s="11"/>
      <c r="R191" s="11"/>
      <c r="S191" s="11"/>
      <c r="T191" s="11"/>
      <c r="U191" s="11"/>
      <c r="V191" s="11"/>
      <c r="W191" s="11"/>
      <c r="X191" s="11"/>
      <c r="Y191" s="11"/>
      <c r="Z191" s="11"/>
      <c r="AA191" s="11"/>
      <c r="AB191" s="11"/>
    </row>
    <row r="192" spans="1:28" ht="15.75" customHeight="1">
      <c r="A192" s="11"/>
      <c r="B192" s="11"/>
      <c r="C192" s="11"/>
      <c r="D192" s="11"/>
      <c r="E192" s="11"/>
      <c r="F192" s="11"/>
      <c r="G192" s="11"/>
      <c r="H192" s="11"/>
      <c r="I192" s="11"/>
      <c r="J192" s="11"/>
      <c r="K192" s="82"/>
      <c r="L192" s="82"/>
      <c r="M192" s="11"/>
      <c r="N192" s="11"/>
      <c r="O192" s="11"/>
      <c r="P192" s="82"/>
      <c r="Q192" s="11"/>
      <c r="R192" s="11"/>
      <c r="S192" s="11"/>
      <c r="T192" s="11"/>
      <c r="U192" s="11"/>
      <c r="V192" s="11"/>
      <c r="W192" s="11"/>
      <c r="X192" s="11"/>
      <c r="Y192" s="11"/>
      <c r="Z192" s="11"/>
      <c r="AA192" s="11"/>
      <c r="AB192" s="11"/>
    </row>
    <row r="193" spans="1:28" ht="15.75" customHeight="1">
      <c r="A193" s="11"/>
      <c r="B193" s="11"/>
      <c r="C193" s="11"/>
      <c r="D193" s="11"/>
      <c r="E193" s="11"/>
      <c r="F193" s="11"/>
      <c r="G193" s="11"/>
      <c r="H193" s="11"/>
      <c r="I193" s="11"/>
      <c r="J193" s="11"/>
      <c r="K193" s="82"/>
      <c r="L193" s="82"/>
      <c r="M193" s="11"/>
      <c r="N193" s="11"/>
      <c r="O193" s="11"/>
      <c r="P193" s="82"/>
      <c r="Q193" s="11"/>
      <c r="R193" s="11"/>
      <c r="S193" s="11"/>
      <c r="T193" s="11"/>
      <c r="U193" s="11"/>
      <c r="V193" s="11"/>
      <c r="W193" s="11"/>
      <c r="X193" s="11"/>
      <c r="Y193" s="11"/>
      <c r="Z193" s="11"/>
      <c r="AA193" s="11"/>
      <c r="AB193" s="11"/>
    </row>
    <row r="194" spans="1:28" ht="15.75" customHeight="1">
      <c r="A194" s="11"/>
      <c r="B194" s="11"/>
      <c r="C194" s="11"/>
      <c r="D194" s="11"/>
      <c r="E194" s="11"/>
      <c r="F194" s="11"/>
      <c r="G194" s="11"/>
      <c r="H194" s="11"/>
      <c r="I194" s="11"/>
      <c r="J194" s="11"/>
      <c r="K194" s="82"/>
      <c r="L194" s="82"/>
      <c r="M194" s="11"/>
      <c r="N194" s="11"/>
      <c r="O194" s="11"/>
      <c r="P194" s="82"/>
      <c r="Q194" s="11"/>
      <c r="R194" s="11"/>
      <c r="S194" s="11"/>
      <c r="T194" s="11"/>
      <c r="U194" s="11"/>
      <c r="V194" s="11"/>
      <c r="W194" s="11"/>
      <c r="X194" s="11"/>
      <c r="Y194" s="11"/>
      <c r="Z194" s="11"/>
      <c r="AA194" s="11"/>
      <c r="AB194" s="11"/>
    </row>
    <row r="195" spans="1:28" ht="15.75" customHeight="1">
      <c r="A195" s="11"/>
      <c r="B195" s="11"/>
      <c r="C195" s="11"/>
      <c r="D195" s="11"/>
      <c r="E195" s="11"/>
      <c r="F195" s="11"/>
      <c r="G195" s="11"/>
      <c r="H195" s="11"/>
      <c r="I195" s="11"/>
      <c r="J195" s="11"/>
      <c r="K195" s="82"/>
      <c r="L195" s="82"/>
      <c r="M195" s="11"/>
      <c r="N195" s="11"/>
      <c r="O195" s="11"/>
      <c r="P195" s="82"/>
      <c r="Q195" s="11"/>
      <c r="R195" s="11"/>
      <c r="S195" s="11"/>
      <c r="T195" s="11"/>
      <c r="U195" s="11"/>
      <c r="V195" s="11"/>
      <c r="W195" s="11"/>
      <c r="X195" s="11"/>
      <c r="Y195" s="11"/>
      <c r="Z195" s="11"/>
      <c r="AA195" s="11"/>
      <c r="AB195" s="11"/>
    </row>
    <row r="196" spans="1:28" ht="15.75" customHeight="1">
      <c r="A196" s="11"/>
      <c r="B196" s="11"/>
      <c r="C196" s="11"/>
      <c r="D196" s="11"/>
      <c r="E196" s="11"/>
      <c r="F196" s="11"/>
      <c r="G196" s="11"/>
      <c r="H196" s="11"/>
      <c r="I196" s="11"/>
      <c r="J196" s="11"/>
      <c r="K196" s="82"/>
      <c r="L196" s="82"/>
      <c r="M196" s="11"/>
      <c r="N196" s="11"/>
      <c r="O196" s="11"/>
      <c r="P196" s="82"/>
      <c r="Q196" s="11"/>
      <c r="R196" s="11"/>
      <c r="S196" s="11"/>
      <c r="T196" s="11"/>
      <c r="U196" s="11"/>
      <c r="V196" s="11"/>
      <c r="W196" s="11"/>
      <c r="X196" s="11"/>
      <c r="Y196" s="11"/>
      <c r="Z196" s="11"/>
      <c r="AA196" s="11"/>
      <c r="AB196" s="11"/>
    </row>
    <row r="197" spans="1:28" ht="15.75" customHeight="1">
      <c r="A197" s="11"/>
      <c r="B197" s="11"/>
      <c r="C197" s="11"/>
      <c r="D197" s="11"/>
      <c r="E197" s="11"/>
      <c r="F197" s="11"/>
      <c r="G197" s="11"/>
      <c r="H197" s="11"/>
      <c r="I197" s="11"/>
      <c r="J197" s="11"/>
      <c r="K197" s="82"/>
      <c r="L197" s="82"/>
      <c r="M197" s="11"/>
      <c r="N197" s="11"/>
      <c r="O197" s="11"/>
      <c r="P197" s="82"/>
      <c r="Q197" s="11"/>
      <c r="R197" s="11"/>
      <c r="S197" s="11"/>
      <c r="T197" s="11"/>
      <c r="U197" s="11"/>
      <c r="V197" s="11"/>
      <c r="W197" s="11"/>
      <c r="X197" s="11"/>
      <c r="Y197" s="11"/>
      <c r="Z197" s="11"/>
      <c r="AA197" s="11"/>
      <c r="AB197" s="11"/>
    </row>
    <row r="198" spans="1:28" ht="15.75" customHeight="1">
      <c r="A198" s="11"/>
      <c r="B198" s="11"/>
      <c r="C198" s="11"/>
      <c r="D198" s="11"/>
      <c r="E198" s="11"/>
      <c r="F198" s="11"/>
      <c r="G198" s="11"/>
      <c r="H198" s="11"/>
      <c r="I198" s="11"/>
      <c r="J198" s="11"/>
      <c r="K198" s="82"/>
      <c r="L198" s="82"/>
      <c r="M198" s="11"/>
      <c r="N198" s="11"/>
      <c r="O198" s="11"/>
      <c r="P198" s="82"/>
      <c r="Q198" s="11"/>
      <c r="R198" s="11"/>
      <c r="S198" s="11"/>
      <c r="T198" s="11"/>
      <c r="U198" s="11"/>
      <c r="V198" s="11"/>
      <c r="W198" s="11"/>
      <c r="X198" s="11"/>
      <c r="Y198" s="11"/>
      <c r="Z198" s="11"/>
      <c r="AA198" s="11"/>
      <c r="AB198" s="11"/>
    </row>
    <row r="199" spans="1:28" ht="15.75" customHeight="1">
      <c r="A199" s="11"/>
      <c r="B199" s="11"/>
      <c r="C199" s="11"/>
      <c r="D199" s="11"/>
      <c r="E199" s="11"/>
      <c r="F199" s="11"/>
      <c r="G199" s="11"/>
      <c r="H199" s="11"/>
      <c r="I199" s="11"/>
      <c r="J199" s="11"/>
      <c r="K199" s="82"/>
      <c r="L199" s="82"/>
      <c r="M199" s="11"/>
      <c r="N199" s="11"/>
      <c r="O199" s="11"/>
      <c r="P199" s="82"/>
      <c r="Q199" s="11"/>
      <c r="R199" s="11"/>
      <c r="S199" s="11"/>
      <c r="T199" s="11"/>
      <c r="U199" s="11"/>
      <c r="V199" s="11"/>
      <c r="W199" s="11"/>
      <c r="X199" s="11"/>
      <c r="Y199" s="11"/>
      <c r="Z199" s="11"/>
      <c r="AA199" s="11"/>
      <c r="AB199" s="11"/>
    </row>
    <row r="200" spans="1:28" ht="15.75" customHeight="1">
      <c r="A200" s="11"/>
      <c r="B200" s="11"/>
      <c r="C200" s="11"/>
      <c r="D200" s="11"/>
      <c r="E200" s="11"/>
      <c r="F200" s="11"/>
      <c r="G200" s="11"/>
      <c r="H200" s="11"/>
      <c r="I200" s="11"/>
      <c r="J200" s="11"/>
      <c r="K200" s="82"/>
      <c r="L200" s="82"/>
      <c r="M200" s="11"/>
      <c r="N200" s="11"/>
      <c r="O200" s="11"/>
      <c r="P200" s="82"/>
      <c r="Q200" s="11"/>
      <c r="R200" s="11"/>
      <c r="S200" s="11"/>
      <c r="T200" s="11"/>
      <c r="U200" s="11"/>
      <c r="V200" s="11"/>
      <c r="W200" s="11"/>
      <c r="X200" s="11"/>
      <c r="Y200" s="11"/>
      <c r="Z200" s="11"/>
      <c r="AA200" s="11"/>
      <c r="AB200" s="11"/>
    </row>
    <row r="201" spans="1:28" ht="15.75" customHeight="1">
      <c r="A201" s="11"/>
      <c r="B201" s="11"/>
      <c r="C201" s="11"/>
      <c r="D201" s="11"/>
      <c r="E201" s="11"/>
      <c r="F201" s="11"/>
      <c r="G201" s="11"/>
      <c r="H201" s="11"/>
      <c r="I201" s="11"/>
      <c r="J201" s="11"/>
      <c r="K201" s="82"/>
      <c r="L201" s="82"/>
      <c r="M201" s="11"/>
      <c r="N201" s="11"/>
      <c r="O201" s="11"/>
      <c r="P201" s="82"/>
      <c r="Q201" s="11"/>
      <c r="R201" s="11"/>
      <c r="S201" s="11"/>
      <c r="T201" s="11"/>
      <c r="U201" s="11"/>
      <c r="V201" s="11"/>
      <c r="W201" s="11"/>
      <c r="X201" s="11"/>
      <c r="Y201" s="11"/>
      <c r="Z201" s="11"/>
      <c r="AA201" s="11"/>
      <c r="AB201" s="11"/>
    </row>
    <row r="202" spans="1:28" ht="15.75" customHeight="1">
      <c r="A202" s="11"/>
      <c r="B202" s="11"/>
      <c r="C202" s="11"/>
      <c r="D202" s="11"/>
      <c r="E202" s="11"/>
      <c r="F202" s="11"/>
      <c r="G202" s="11"/>
      <c r="H202" s="11"/>
      <c r="I202" s="11"/>
      <c r="J202" s="11"/>
      <c r="K202" s="82"/>
      <c r="L202" s="82"/>
      <c r="M202" s="11"/>
      <c r="N202" s="11"/>
      <c r="O202" s="11"/>
      <c r="P202" s="82"/>
      <c r="Q202" s="11"/>
      <c r="R202" s="11"/>
      <c r="S202" s="11"/>
      <c r="T202" s="11"/>
      <c r="U202" s="11"/>
      <c r="V202" s="11"/>
      <c r="W202" s="11"/>
      <c r="X202" s="11"/>
      <c r="Y202" s="11"/>
      <c r="Z202" s="11"/>
      <c r="AA202" s="11"/>
      <c r="AB202" s="11"/>
    </row>
    <row r="203" spans="1:28" ht="15.75" customHeight="1">
      <c r="A203" s="11"/>
      <c r="B203" s="11"/>
      <c r="C203" s="11"/>
      <c r="D203" s="11"/>
      <c r="E203" s="11"/>
      <c r="F203" s="11"/>
      <c r="G203" s="11"/>
      <c r="H203" s="11"/>
      <c r="I203" s="11"/>
      <c r="J203" s="11"/>
      <c r="K203" s="82"/>
      <c r="L203" s="82"/>
      <c r="M203" s="11"/>
      <c r="N203" s="11"/>
      <c r="O203" s="11"/>
      <c r="P203" s="82"/>
      <c r="Q203" s="11"/>
      <c r="R203" s="11"/>
      <c r="S203" s="11"/>
      <c r="T203" s="11"/>
      <c r="U203" s="11"/>
      <c r="V203" s="11"/>
      <c r="W203" s="11"/>
      <c r="X203" s="11"/>
      <c r="Y203" s="11"/>
      <c r="Z203" s="11"/>
      <c r="AA203" s="11"/>
      <c r="AB203" s="11"/>
    </row>
    <row r="204" spans="1:28" ht="15.75" customHeight="1">
      <c r="A204" s="11"/>
      <c r="B204" s="11"/>
      <c r="C204" s="11"/>
      <c r="D204" s="11"/>
      <c r="E204" s="11"/>
      <c r="F204" s="11"/>
      <c r="G204" s="11"/>
      <c r="H204" s="11"/>
      <c r="I204" s="11"/>
      <c r="J204" s="11"/>
      <c r="K204" s="82"/>
      <c r="L204" s="82"/>
      <c r="M204" s="11"/>
      <c r="N204" s="11"/>
      <c r="O204" s="11"/>
      <c r="P204" s="82"/>
      <c r="Q204" s="11"/>
      <c r="R204" s="11"/>
      <c r="S204" s="11"/>
      <c r="T204" s="11"/>
      <c r="U204" s="11"/>
      <c r="V204" s="11"/>
      <c r="W204" s="11"/>
      <c r="X204" s="11"/>
      <c r="Y204" s="11"/>
      <c r="Z204" s="11"/>
      <c r="AA204" s="11"/>
      <c r="AB204" s="11"/>
    </row>
    <row r="205" spans="1:28" ht="15.75" customHeight="1">
      <c r="A205" s="11"/>
      <c r="B205" s="11"/>
      <c r="C205" s="11"/>
      <c r="D205" s="11"/>
      <c r="E205" s="11"/>
      <c r="F205" s="11"/>
      <c r="G205" s="11"/>
      <c r="H205" s="11"/>
      <c r="I205" s="11"/>
      <c r="J205" s="11"/>
      <c r="K205" s="82"/>
      <c r="L205" s="82"/>
      <c r="M205" s="11"/>
      <c r="N205" s="11"/>
      <c r="O205" s="11"/>
      <c r="P205" s="82"/>
      <c r="Q205" s="11"/>
      <c r="R205" s="11"/>
      <c r="S205" s="11"/>
      <c r="T205" s="11"/>
      <c r="U205" s="11"/>
      <c r="V205" s="11"/>
      <c r="W205" s="11"/>
      <c r="X205" s="11"/>
      <c r="Y205" s="11"/>
      <c r="Z205" s="11"/>
      <c r="AA205" s="11"/>
      <c r="AB205" s="11"/>
    </row>
    <row r="206" spans="1:28" ht="15.75" customHeight="1">
      <c r="A206" s="11"/>
      <c r="B206" s="11"/>
      <c r="C206" s="11"/>
      <c r="D206" s="11"/>
      <c r="E206" s="11"/>
      <c r="F206" s="11"/>
      <c r="G206" s="11"/>
      <c r="H206" s="11"/>
      <c r="I206" s="11"/>
      <c r="J206" s="11"/>
      <c r="K206" s="82"/>
      <c r="L206" s="82"/>
      <c r="M206" s="11"/>
      <c r="N206" s="11"/>
      <c r="O206" s="11"/>
      <c r="P206" s="82"/>
      <c r="Q206" s="11"/>
      <c r="R206" s="11"/>
      <c r="S206" s="11"/>
      <c r="T206" s="11"/>
      <c r="U206" s="11"/>
      <c r="V206" s="11"/>
      <c r="W206" s="11"/>
      <c r="X206" s="11"/>
      <c r="Y206" s="11"/>
      <c r="Z206" s="11"/>
      <c r="AA206" s="11"/>
      <c r="AB206" s="11"/>
    </row>
    <row r="207" spans="1:28" ht="15.75" customHeight="1">
      <c r="A207" s="11"/>
      <c r="B207" s="11"/>
      <c r="C207" s="11"/>
      <c r="D207" s="11"/>
      <c r="E207" s="11"/>
      <c r="F207" s="11"/>
      <c r="G207" s="11"/>
      <c r="H207" s="11"/>
      <c r="I207" s="11"/>
      <c r="J207" s="11"/>
      <c r="K207" s="82"/>
      <c r="L207" s="82"/>
      <c r="M207" s="11"/>
      <c r="N207" s="11"/>
      <c r="O207" s="11"/>
      <c r="P207" s="82"/>
      <c r="Q207" s="11"/>
      <c r="R207" s="11"/>
      <c r="S207" s="11"/>
      <c r="T207" s="11"/>
      <c r="U207" s="11"/>
      <c r="V207" s="11"/>
      <c r="W207" s="11"/>
      <c r="X207" s="11"/>
      <c r="Y207" s="11"/>
      <c r="Z207" s="11"/>
      <c r="AA207" s="11"/>
      <c r="AB207" s="11"/>
    </row>
    <row r="208" spans="1:28" ht="15.75" customHeight="1">
      <c r="A208" s="11"/>
      <c r="B208" s="11"/>
      <c r="C208" s="11"/>
      <c r="D208" s="11"/>
      <c r="E208" s="11"/>
      <c r="F208" s="11"/>
      <c r="G208" s="11"/>
      <c r="H208" s="11"/>
      <c r="I208" s="11"/>
      <c r="J208" s="11"/>
      <c r="K208" s="82"/>
      <c r="L208" s="82"/>
      <c r="M208" s="11"/>
      <c r="N208" s="11"/>
      <c r="O208" s="11"/>
      <c r="P208" s="82"/>
      <c r="Q208" s="11"/>
      <c r="R208" s="11"/>
      <c r="S208" s="11"/>
      <c r="T208" s="11"/>
      <c r="U208" s="11"/>
      <c r="V208" s="11"/>
      <c r="W208" s="11"/>
      <c r="X208" s="11"/>
      <c r="Y208" s="11"/>
      <c r="Z208" s="11"/>
      <c r="AA208" s="11"/>
      <c r="AB208" s="11"/>
    </row>
    <row r="209" spans="1:28" ht="15.75" customHeight="1">
      <c r="A209" s="11"/>
      <c r="B209" s="11"/>
      <c r="C209" s="11"/>
      <c r="D209" s="11"/>
      <c r="E209" s="11"/>
      <c r="F209" s="11"/>
      <c r="G209" s="11"/>
      <c r="H209" s="11"/>
      <c r="I209" s="11"/>
      <c r="J209" s="11"/>
      <c r="K209" s="82"/>
      <c r="L209" s="82"/>
      <c r="M209" s="11"/>
      <c r="N209" s="11"/>
      <c r="O209" s="11"/>
      <c r="P209" s="82"/>
      <c r="Q209" s="11"/>
      <c r="R209" s="11"/>
      <c r="S209" s="11"/>
      <c r="T209" s="11"/>
      <c r="U209" s="11"/>
      <c r="V209" s="11"/>
      <c r="W209" s="11"/>
      <c r="X209" s="11"/>
      <c r="Y209" s="11"/>
      <c r="Z209" s="11"/>
      <c r="AA209" s="11"/>
      <c r="AB209" s="11"/>
    </row>
    <row r="210" spans="1:28" ht="15.75" customHeight="1">
      <c r="A210" s="11"/>
      <c r="B210" s="11"/>
      <c r="C210" s="11"/>
      <c r="D210" s="11"/>
      <c r="E210" s="11"/>
      <c r="F210" s="11"/>
      <c r="G210" s="11"/>
      <c r="H210" s="11"/>
      <c r="I210" s="11"/>
      <c r="J210" s="11"/>
      <c r="K210" s="82"/>
      <c r="L210" s="82"/>
      <c r="M210" s="11"/>
      <c r="N210" s="11"/>
      <c r="O210" s="11"/>
      <c r="P210" s="82"/>
      <c r="Q210" s="11"/>
      <c r="R210" s="11"/>
      <c r="S210" s="11"/>
      <c r="T210" s="11"/>
      <c r="U210" s="11"/>
      <c r="V210" s="11"/>
      <c r="W210" s="11"/>
      <c r="X210" s="11"/>
      <c r="Y210" s="11"/>
      <c r="Z210" s="11"/>
      <c r="AA210" s="11"/>
      <c r="AB210" s="11"/>
    </row>
    <row r="211" spans="1:28" ht="15.75" customHeight="1">
      <c r="A211" s="11"/>
      <c r="B211" s="11"/>
      <c r="C211" s="11"/>
      <c r="D211" s="11"/>
      <c r="E211" s="11"/>
      <c r="F211" s="11"/>
      <c r="G211" s="11"/>
      <c r="H211" s="11"/>
      <c r="I211" s="11"/>
      <c r="J211" s="11"/>
      <c r="K211" s="82"/>
      <c r="L211" s="82"/>
      <c r="M211" s="11"/>
      <c r="N211" s="11"/>
      <c r="O211" s="11"/>
      <c r="P211" s="82"/>
      <c r="Q211" s="11"/>
      <c r="R211" s="11"/>
      <c r="S211" s="11"/>
      <c r="T211" s="11"/>
      <c r="U211" s="11"/>
      <c r="V211" s="11"/>
      <c r="W211" s="11"/>
      <c r="X211" s="11"/>
      <c r="Y211" s="11"/>
      <c r="Z211" s="11"/>
      <c r="AA211" s="11"/>
      <c r="AB211" s="11"/>
    </row>
    <row r="212" spans="1:28" ht="15.75" customHeight="1">
      <c r="A212" s="11"/>
      <c r="B212" s="11"/>
      <c r="C212" s="11"/>
      <c r="D212" s="11"/>
      <c r="E212" s="11"/>
      <c r="F212" s="11"/>
      <c r="G212" s="11"/>
      <c r="H212" s="11"/>
      <c r="I212" s="11"/>
      <c r="J212" s="11"/>
      <c r="K212" s="82"/>
      <c r="L212" s="82"/>
      <c r="M212" s="11"/>
      <c r="N212" s="11"/>
      <c r="O212" s="11"/>
      <c r="P212" s="82"/>
      <c r="Q212" s="11"/>
      <c r="R212" s="11"/>
      <c r="S212" s="11"/>
      <c r="T212" s="11"/>
      <c r="U212" s="11"/>
      <c r="V212" s="11"/>
      <c r="W212" s="11"/>
      <c r="X212" s="11"/>
      <c r="Y212" s="11"/>
      <c r="Z212" s="11"/>
      <c r="AA212" s="11"/>
      <c r="AB212" s="11"/>
    </row>
    <row r="213" spans="1:28" ht="15.75" customHeight="1">
      <c r="A213" s="11"/>
      <c r="B213" s="11"/>
      <c r="C213" s="11"/>
      <c r="D213" s="11"/>
      <c r="E213" s="11"/>
      <c r="F213" s="11"/>
      <c r="G213" s="11"/>
      <c r="H213" s="11"/>
      <c r="I213" s="11"/>
      <c r="J213" s="11"/>
      <c r="K213" s="82"/>
      <c r="L213" s="82"/>
      <c r="M213" s="11"/>
      <c r="N213" s="11"/>
      <c r="O213" s="11"/>
      <c r="P213" s="82"/>
      <c r="Q213" s="11"/>
      <c r="R213" s="11"/>
      <c r="S213" s="11"/>
      <c r="T213" s="11"/>
      <c r="U213" s="11"/>
      <c r="V213" s="11"/>
      <c r="W213" s="11"/>
      <c r="X213" s="11"/>
      <c r="Y213" s="11"/>
      <c r="Z213" s="11"/>
      <c r="AA213" s="11"/>
      <c r="AB213" s="11"/>
    </row>
    <row r="214" spans="1:28" ht="15.75" customHeight="1">
      <c r="A214" s="11"/>
      <c r="B214" s="11"/>
      <c r="C214" s="11"/>
      <c r="D214" s="11"/>
      <c r="E214" s="11"/>
      <c r="F214" s="11"/>
      <c r="G214" s="11"/>
      <c r="H214" s="11"/>
      <c r="I214" s="11"/>
      <c r="J214" s="11"/>
      <c r="K214" s="82"/>
      <c r="L214" s="82"/>
      <c r="M214" s="11"/>
      <c r="N214" s="11"/>
      <c r="O214" s="11"/>
      <c r="P214" s="82"/>
      <c r="Q214" s="11"/>
      <c r="R214" s="11"/>
      <c r="S214" s="11"/>
      <c r="T214" s="11"/>
      <c r="U214" s="11"/>
      <c r="V214" s="11"/>
      <c r="W214" s="11"/>
      <c r="X214" s="11"/>
      <c r="Y214" s="11"/>
      <c r="Z214" s="11"/>
      <c r="AA214" s="11"/>
      <c r="AB214" s="11"/>
    </row>
    <row r="215" spans="1:28" ht="15.75" customHeight="1">
      <c r="A215" s="11"/>
      <c r="B215" s="11"/>
      <c r="C215" s="11"/>
      <c r="D215" s="11"/>
      <c r="E215" s="11"/>
      <c r="F215" s="11"/>
      <c r="G215" s="11"/>
      <c r="H215" s="11"/>
      <c r="I215" s="11"/>
      <c r="J215" s="11"/>
      <c r="K215" s="82"/>
      <c r="L215" s="82"/>
      <c r="M215" s="11"/>
      <c r="N215" s="11"/>
      <c r="O215" s="11"/>
      <c r="P215" s="82"/>
      <c r="Q215" s="11"/>
      <c r="R215" s="11"/>
      <c r="S215" s="11"/>
      <c r="T215" s="11"/>
      <c r="U215" s="11"/>
      <c r="V215" s="11"/>
      <c r="W215" s="11"/>
      <c r="X215" s="11"/>
      <c r="Y215" s="11"/>
      <c r="Z215" s="11"/>
      <c r="AA215" s="11"/>
      <c r="AB215" s="11"/>
    </row>
    <row r="216" spans="1:28" ht="15.75" customHeight="1">
      <c r="A216" s="11"/>
      <c r="B216" s="11"/>
      <c r="C216" s="11"/>
      <c r="D216" s="11"/>
      <c r="E216" s="11"/>
      <c r="F216" s="11"/>
      <c r="G216" s="11"/>
      <c r="H216" s="11"/>
      <c r="I216" s="11"/>
      <c r="J216" s="11"/>
      <c r="K216" s="82"/>
      <c r="L216" s="82"/>
      <c r="M216" s="11"/>
      <c r="N216" s="11"/>
      <c r="O216" s="11"/>
      <c r="P216" s="82"/>
      <c r="Q216" s="11"/>
      <c r="R216" s="11"/>
      <c r="S216" s="11"/>
      <c r="T216" s="11"/>
      <c r="U216" s="11"/>
      <c r="V216" s="11"/>
      <c r="W216" s="11"/>
      <c r="X216" s="11"/>
      <c r="Y216" s="11"/>
      <c r="Z216" s="11"/>
      <c r="AA216" s="11"/>
      <c r="AB216" s="11"/>
    </row>
    <row r="217" spans="1:28" ht="15.75" customHeight="1">
      <c r="A217" s="11"/>
      <c r="B217" s="11"/>
      <c r="C217" s="11"/>
      <c r="D217" s="11"/>
      <c r="E217" s="11"/>
      <c r="F217" s="11"/>
      <c r="G217" s="11"/>
      <c r="H217" s="11"/>
      <c r="I217" s="11"/>
      <c r="J217" s="11"/>
      <c r="K217" s="82"/>
      <c r="L217" s="82"/>
      <c r="M217" s="11"/>
      <c r="N217" s="11"/>
      <c r="O217" s="11"/>
      <c r="P217" s="82"/>
      <c r="Q217" s="11"/>
      <c r="R217" s="11"/>
      <c r="S217" s="11"/>
      <c r="T217" s="11"/>
      <c r="U217" s="11"/>
      <c r="V217" s="11"/>
      <c r="W217" s="11"/>
      <c r="X217" s="11"/>
      <c r="Y217" s="11"/>
      <c r="Z217" s="11"/>
      <c r="AA217" s="11"/>
      <c r="AB217" s="11"/>
    </row>
    <row r="218" spans="1:28" ht="15.75" customHeight="1">
      <c r="A218" s="11"/>
      <c r="B218" s="11"/>
      <c r="C218" s="11"/>
      <c r="D218" s="11"/>
      <c r="E218" s="11"/>
      <c r="F218" s="11"/>
      <c r="G218" s="11"/>
      <c r="H218" s="11"/>
      <c r="I218" s="11"/>
      <c r="J218" s="11"/>
      <c r="K218" s="82"/>
      <c r="L218" s="82"/>
      <c r="M218" s="11"/>
      <c r="N218" s="11"/>
      <c r="O218" s="11"/>
      <c r="P218" s="82"/>
      <c r="Q218" s="11"/>
      <c r="R218" s="11"/>
      <c r="S218" s="11"/>
      <c r="T218" s="11"/>
      <c r="U218" s="11"/>
      <c r="V218" s="11"/>
      <c r="W218" s="11"/>
      <c r="X218" s="11"/>
      <c r="Y218" s="11"/>
      <c r="Z218" s="11"/>
      <c r="AA218" s="11"/>
      <c r="AB218" s="11"/>
    </row>
    <row r="219" spans="1:28" ht="15.75" customHeight="1">
      <c r="A219" s="11"/>
      <c r="B219" s="11"/>
      <c r="C219" s="11"/>
      <c r="D219" s="11"/>
      <c r="E219" s="11"/>
      <c r="F219" s="11"/>
      <c r="G219" s="11"/>
      <c r="H219" s="11"/>
      <c r="I219" s="11"/>
      <c r="J219" s="11"/>
      <c r="K219" s="82"/>
      <c r="L219" s="82"/>
      <c r="M219" s="11"/>
      <c r="N219" s="11"/>
      <c r="O219" s="11"/>
      <c r="P219" s="82"/>
      <c r="Q219" s="11"/>
      <c r="R219" s="11"/>
      <c r="S219" s="11"/>
      <c r="T219" s="11"/>
      <c r="U219" s="11"/>
      <c r="V219" s="11"/>
      <c r="W219" s="11"/>
      <c r="X219" s="11"/>
      <c r="Y219" s="11"/>
      <c r="Z219" s="11"/>
      <c r="AA219" s="11"/>
      <c r="AB219" s="11"/>
    </row>
    <row r="220" spans="1:28" ht="15.75" customHeight="1">
      <c r="A220" s="11"/>
      <c r="B220" s="11"/>
      <c r="C220" s="11"/>
      <c r="D220" s="11"/>
      <c r="E220" s="11"/>
      <c r="F220" s="11"/>
      <c r="G220" s="11"/>
      <c r="H220" s="11"/>
      <c r="I220" s="11"/>
      <c r="J220" s="11"/>
      <c r="K220" s="82"/>
      <c r="L220" s="82"/>
      <c r="M220" s="11"/>
      <c r="N220" s="11"/>
      <c r="O220" s="11"/>
      <c r="P220" s="82"/>
      <c r="Q220" s="11"/>
      <c r="R220" s="11"/>
      <c r="S220" s="11"/>
      <c r="T220" s="11"/>
      <c r="U220" s="11"/>
      <c r="V220" s="11"/>
      <c r="W220" s="11"/>
      <c r="X220" s="11"/>
      <c r="Y220" s="11"/>
      <c r="Z220" s="11"/>
      <c r="AA220" s="11"/>
      <c r="AB220" s="11"/>
    </row>
    <row r="221" spans="1:28" ht="15.75" customHeight="1">
      <c r="A221" s="11"/>
      <c r="B221" s="11"/>
      <c r="C221" s="11"/>
      <c r="D221" s="11"/>
      <c r="E221" s="11"/>
      <c r="F221" s="11"/>
      <c r="G221" s="11"/>
      <c r="H221" s="11"/>
      <c r="I221" s="11"/>
      <c r="J221" s="11"/>
      <c r="K221" s="82"/>
      <c r="L221" s="82"/>
      <c r="M221" s="11"/>
      <c r="N221" s="11"/>
      <c r="O221" s="11"/>
      <c r="P221" s="82"/>
      <c r="Q221" s="11"/>
      <c r="R221" s="11"/>
      <c r="S221" s="11"/>
      <c r="T221" s="11"/>
      <c r="U221" s="11"/>
      <c r="V221" s="11"/>
      <c r="W221" s="11"/>
      <c r="X221" s="11"/>
      <c r="Y221" s="11"/>
      <c r="Z221" s="11"/>
      <c r="AA221" s="11"/>
      <c r="AB221" s="11"/>
    </row>
    <row r="222" spans="1:28" ht="15.75" customHeight="1">
      <c r="A222" s="11"/>
      <c r="B222" s="11"/>
      <c r="C222" s="11"/>
      <c r="D222" s="11"/>
      <c r="E222" s="11"/>
      <c r="F222" s="11"/>
      <c r="G222" s="11"/>
      <c r="H222" s="11"/>
      <c r="I222" s="11"/>
      <c r="J222" s="11"/>
      <c r="K222" s="82"/>
      <c r="L222" s="82"/>
      <c r="M222" s="11"/>
      <c r="N222" s="11"/>
      <c r="O222" s="11"/>
      <c r="P222" s="82"/>
      <c r="Q222" s="11"/>
      <c r="R222" s="11"/>
      <c r="S222" s="11"/>
      <c r="T222" s="11"/>
      <c r="U222" s="11"/>
      <c r="V222" s="11"/>
      <c r="W222" s="11"/>
      <c r="X222" s="11"/>
      <c r="Y222" s="11"/>
      <c r="Z222" s="11"/>
      <c r="AA222" s="11"/>
      <c r="AB222" s="11"/>
    </row>
    <row r="223" spans="1:28" ht="15.75" customHeight="1">
      <c r="A223" s="11"/>
      <c r="B223" s="11"/>
      <c r="C223" s="11"/>
      <c r="D223" s="11"/>
      <c r="E223" s="11"/>
      <c r="F223" s="11"/>
      <c r="G223" s="11"/>
      <c r="H223" s="11"/>
      <c r="I223" s="11"/>
      <c r="J223" s="11"/>
      <c r="K223" s="82"/>
      <c r="L223" s="82"/>
      <c r="M223" s="11"/>
      <c r="N223" s="11"/>
      <c r="O223" s="11"/>
      <c r="P223" s="82"/>
      <c r="Q223" s="11"/>
      <c r="R223" s="11"/>
      <c r="S223" s="11"/>
      <c r="T223" s="11"/>
      <c r="U223" s="11"/>
      <c r="V223" s="11"/>
      <c r="W223" s="11"/>
      <c r="X223" s="11"/>
      <c r="Y223" s="11"/>
      <c r="Z223" s="11"/>
      <c r="AA223" s="11"/>
      <c r="AB223" s="11"/>
    </row>
    <row r="224" spans="1:28" ht="15.75" customHeight="1">
      <c r="A224" s="11"/>
      <c r="B224" s="11"/>
      <c r="C224" s="11"/>
      <c r="D224" s="11"/>
      <c r="E224" s="11"/>
      <c r="F224" s="11"/>
      <c r="G224" s="11"/>
      <c r="H224" s="11"/>
      <c r="I224" s="11"/>
      <c r="J224" s="11"/>
      <c r="K224" s="82"/>
      <c r="L224" s="82"/>
      <c r="M224" s="11"/>
      <c r="N224" s="11"/>
      <c r="O224" s="11"/>
      <c r="P224" s="82"/>
      <c r="Q224" s="11"/>
      <c r="R224" s="11"/>
      <c r="S224" s="11"/>
      <c r="T224" s="11"/>
      <c r="U224" s="11"/>
      <c r="V224" s="11"/>
      <c r="W224" s="11"/>
      <c r="X224" s="11"/>
      <c r="Y224" s="11"/>
      <c r="Z224" s="11"/>
      <c r="AA224" s="11"/>
      <c r="AB224" s="11"/>
    </row>
    <row r="225" spans="1:28" ht="15.75" customHeight="1">
      <c r="A225" s="11"/>
      <c r="B225" s="11"/>
      <c r="C225" s="11"/>
      <c r="D225" s="11"/>
      <c r="E225" s="11"/>
      <c r="F225" s="11"/>
      <c r="G225" s="11"/>
      <c r="H225" s="11"/>
      <c r="I225" s="11"/>
      <c r="J225" s="11"/>
      <c r="K225" s="82"/>
      <c r="L225" s="82"/>
      <c r="M225" s="11"/>
      <c r="N225" s="11"/>
      <c r="O225" s="11"/>
      <c r="P225" s="82"/>
      <c r="Q225" s="11"/>
      <c r="R225" s="11"/>
      <c r="S225" s="11"/>
      <c r="T225" s="11"/>
      <c r="U225" s="11"/>
      <c r="V225" s="11"/>
      <c r="W225" s="11"/>
      <c r="X225" s="11"/>
      <c r="Y225" s="11"/>
      <c r="Z225" s="11"/>
      <c r="AA225" s="11"/>
      <c r="AB225" s="11"/>
    </row>
    <row r="226" spans="1:28" ht="15.75" customHeight="1">
      <c r="A226" s="11"/>
      <c r="B226" s="11"/>
      <c r="C226" s="11"/>
      <c r="D226" s="11"/>
      <c r="E226" s="11"/>
      <c r="F226" s="11"/>
      <c r="G226" s="11"/>
      <c r="H226" s="11"/>
      <c r="I226" s="11"/>
      <c r="J226" s="11"/>
      <c r="K226" s="82"/>
      <c r="L226" s="82"/>
      <c r="M226" s="11"/>
      <c r="N226" s="11"/>
      <c r="O226" s="11"/>
      <c r="P226" s="82"/>
      <c r="Q226" s="11"/>
      <c r="R226" s="11"/>
      <c r="S226" s="11"/>
      <c r="T226" s="11"/>
      <c r="U226" s="11"/>
      <c r="V226" s="11"/>
      <c r="W226" s="11"/>
      <c r="X226" s="11"/>
      <c r="Y226" s="11"/>
      <c r="Z226" s="11"/>
      <c r="AA226" s="11"/>
      <c r="AB226" s="11"/>
    </row>
    <row r="227" spans="1:28" ht="15.75" customHeight="1">
      <c r="A227" s="11"/>
      <c r="B227" s="11"/>
      <c r="C227" s="11"/>
      <c r="D227" s="11"/>
      <c r="E227" s="11"/>
      <c r="F227" s="11"/>
      <c r="G227" s="11"/>
      <c r="H227" s="11"/>
      <c r="I227" s="11"/>
      <c r="J227" s="11"/>
      <c r="K227" s="82"/>
      <c r="L227" s="82"/>
      <c r="M227" s="11"/>
      <c r="N227" s="11"/>
      <c r="O227" s="11"/>
      <c r="P227" s="82"/>
      <c r="Q227" s="11"/>
      <c r="R227" s="11"/>
      <c r="S227" s="11"/>
      <c r="T227" s="11"/>
      <c r="U227" s="11"/>
      <c r="V227" s="11"/>
      <c r="W227" s="11"/>
      <c r="X227" s="11"/>
      <c r="Y227" s="11"/>
      <c r="Z227" s="11"/>
      <c r="AA227" s="11"/>
      <c r="AB227" s="11"/>
    </row>
    <row r="228" spans="1:28" ht="15.75" customHeight="1">
      <c r="A228" s="11"/>
      <c r="B228" s="11"/>
      <c r="C228" s="11"/>
      <c r="D228" s="11"/>
      <c r="E228" s="11"/>
      <c r="F228" s="11"/>
      <c r="G228" s="11"/>
      <c r="H228" s="11"/>
      <c r="I228" s="11"/>
      <c r="J228" s="11"/>
      <c r="K228" s="82"/>
      <c r="L228" s="82"/>
      <c r="M228" s="11"/>
      <c r="N228" s="11"/>
      <c r="O228" s="11"/>
      <c r="P228" s="82"/>
      <c r="Q228" s="11"/>
      <c r="R228" s="11"/>
      <c r="S228" s="11"/>
      <c r="T228" s="11"/>
      <c r="U228" s="11"/>
      <c r="V228" s="11"/>
      <c r="W228" s="11"/>
      <c r="X228" s="11"/>
      <c r="Y228" s="11"/>
      <c r="Z228" s="11"/>
      <c r="AA228" s="11"/>
      <c r="AB228" s="11"/>
    </row>
    <row r="229" spans="1:28" ht="15.75" customHeight="1">
      <c r="A229" s="11"/>
      <c r="B229" s="11"/>
      <c r="C229" s="11"/>
      <c r="D229" s="11"/>
      <c r="E229" s="11"/>
      <c r="F229" s="11"/>
      <c r="G229" s="11"/>
      <c r="H229" s="11"/>
      <c r="I229" s="11"/>
      <c r="J229" s="11"/>
      <c r="K229" s="82"/>
      <c r="L229" s="82"/>
      <c r="M229" s="11"/>
      <c r="N229" s="11"/>
      <c r="O229" s="11"/>
      <c r="P229" s="82"/>
      <c r="Q229" s="11"/>
      <c r="R229" s="11"/>
      <c r="S229" s="11"/>
      <c r="T229" s="11"/>
      <c r="U229" s="11"/>
      <c r="V229" s="11"/>
      <c r="W229" s="11"/>
      <c r="X229" s="11"/>
      <c r="Y229" s="11"/>
      <c r="Z229" s="11"/>
      <c r="AA229" s="11"/>
      <c r="AB229" s="11"/>
    </row>
    <row r="230" spans="1:28" ht="15.75" customHeight="1">
      <c r="A230" s="11"/>
      <c r="B230" s="11"/>
      <c r="C230" s="11"/>
      <c r="D230" s="11"/>
      <c r="E230" s="11"/>
      <c r="F230" s="11"/>
      <c r="G230" s="11"/>
      <c r="H230" s="11"/>
      <c r="I230" s="11"/>
      <c r="J230" s="11"/>
      <c r="K230" s="82"/>
      <c r="L230" s="82"/>
      <c r="M230" s="11"/>
      <c r="N230" s="11"/>
      <c r="O230" s="11"/>
      <c r="P230" s="82"/>
      <c r="Q230" s="11"/>
      <c r="R230" s="11"/>
      <c r="S230" s="11"/>
      <c r="T230" s="11"/>
      <c r="U230" s="11"/>
      <c r="V230" s="11"/>
      <c r="W230" s="11"/>
      <c r="X230" s="11"/>
      <c r="Y230" s="11"/>
      <c r="Z230" s="11"/>
      <c r="AA230" s="11"/>
      <c r="AB230" s="11"/>
    </row>
    <row r="231" spans="1:28" ht="15.75" customHeight="1">
      <c r="A231" s="11"/>
      <c r="B231" s="11"/>
      <c r="C231" s="11"/>
      <c r="D231" s="11"/>
      <c r="E231" s="11"/>
      <c r="F231" s="11"/>
      <c r="G231" s="11"/>
      <c r="H231" s="11"/>
      <c r="I231" s="11"/>
      <c r="J231" s="11"/>
      <c r="K231" s="82"/>
      <c r="L231" s="82"/>
      <c r="M231" s="11"/>
      <c r="N231" s="11"/>
      <c r="O231" s="11"/>
      <c r="P231" s="82"/>
      <c r="Q231" s="11"/>
      <c r="R231" s="11"/>
      <c r="S231" s="11"/>
      <c r="T231" s="11"/>
      <c r="U231" s="11"/>
      <c r="V231" s="11"/>
      <c r="W231" s="11"/>
      <c r="X231" s="11"/>
      <c r="Y231" s="11"/>
      <c r="Z231" s="11"/>
      <c r="AA231" s="11"/>
      <c r="AB231" s="11"/>
    </row>
    <row r="232" spans="1:28" ht="15.75" customHeight="1">
      <c r="A232" s="11"/>
      <c r="B232" s="11"/>
      <c r="C232" s="11"/>
      <c r="D232" s="11"/>
      <c r="E232" s="11"/>
      <c r="F232" s="11"/>
      <c r="G232" s="11"/>
      <c r="H232" s="11"/>
      <c r="I232" s="11"/>
      <c r="J232" s="11"/>
      <c r="K232" s="82"/>
      <c r="L232" s="82"/>
      <c r="M232" s="11"/>
      <c r="N232" s="11"/>
      <c r="O232" s="11"/>
      <c r="P232" s="82"/>
      <c r="Q232" s="11"/>
      <c r="R232" s="11"/>
      <c r="S232" s="11"/>
      <c r="T232" s="11"/>
      <c r="U232" s="11"/>
      <c r="V232" s="11"/>
      <c r="W232" s="11"/>
      <c r="X232" s="11"/>
      <c r="Y232" s="11"/>
      <c r="Z232" s="11"/>
      <c r="AA232" s="11"/>
      <c r="AB232" s="11"/>
    </row>
    <row r="233" spans="1:28" ht="15.75" customHeight="1">
      <c r="A233" s="11"/>
      <c r="B233" s="11"/>
      <c r="C233" s="11"/>
      <c r="D233" s="11"/>
      <c r="E233" s="11"/>
      <c r="F233" s="11"/>
      <c r="G233" s="11"/>
      <c r="H233" s="11"/>
      <c r="I233" s="11"/>
      <c r="J233" s="11"/>
      <c r="K233" s="82"/>
      <c r="L233" s="82"/>
      <c r="M233" s="11"/>
      <c r="N233" s="11"/>
      <c r="O233" s="11"/>
      <c r="P233" s="82"/>
      <c r="Q233" s="11"/>
      <c r="R233" s="11"/>
      <c r="S233" s="11"/>
      <c r="T233" s="11"/>
      <c r="U233" s="11"/>
      <c r="V233" s="11"/>
      <c r="W233" s="11"/>
      <c r="X233" s="11"/>
      <c r="Y233" s="11"/>
      <c r="Z233" s="11"/>
      <c r="AA233" s="11"/>
      <c r="AB233" s="11"/>
    </row>
    <row r="234" spans="1:28" ht="15.75" customHeight="1">
      <c r="A234" s="11"/>
      <c r="B234" s="11"/>
      <c r="C234" s="11"/>
      <c r="D234" s="11"/>
      <c r="E234" s="11"/>
      <c r="F234" s="11"/>
      <c r="G234" s="11"/>
      <c r="H234" s="11"/>
      <c r="I234" s="11"/>
      <c r="J234" s="11"/>
      <c r="K234" s="82"/>
      <c r="L234" s="82"/>
      <c r="M234" s="11"/>
      <c r="N234" s="11"/>
      <c r="O234" s="11"/>
      <c r="P234" s="82"/>
      <c r="Q234" s="11"/>
      <c r="R234" s="11"/>
      <c r="S234" s="11"/>
      <c r="T234" s="11"/>
      <c r="U234" s="11"/>
      <c r="V234" s="11"/>
      <c r="W234" s="11"/>
      <c r="X234" s="11"/>
      <c r="Y234" s="11"/>
      <c r="Z234" s="11"/>
      <c r="AA234" s="11"/>
      <c r="AB234" s="11"/>
    </row>
    <row r="235" spans="1:28" ht="15.75" customHeight="1">
      <c r="A235" s="11"/>
      <c r="B235" s="11"/>
      <c r="C235" s="11"/>
      <c r="D235" s="11"/>
      <c r="E235" s="11"/>
      <c r="F235" s="11"/>
      <c r="G235" s="11"/>
      <c r="H235" s="11"/>
      <c r="I235" s="11"/>
      <c r="J235" s="11"/>
      <c r="K235" s="82"/>
      <c r="L235" s="82"/>
      <c r="M235" s="11"/>
      <c r="N235" s="11"/>
      <c r="O235" s="11"/>
      <c r="P235" s="82"/>
      <c r="Q235" s="11"/>
      <c r="R235" s="11"/>
      <c r="S235" s="11"/>
      <c r="T235" s="11"/>
      <c r="U235" s="11"/>
      <c r="V235" s="11"/>
      <c r="W235" s="11"/>
      <c r="X235" s="11"/>
      <c r="Y235" s="11"/>
      <c r="Z235" s="11"/>
      <c r="AA235" s="11"/>
      <c r="AB235" s="11"/>
    </row>
    <row r="236" spans="1:28" ht="15.75" customHeight="1">
      <c r="A236" s="11"/>
      <c r="B236" s="11"/>
      <c r="C236" s="11"/>
      <c r="D236" s="11"/>
      <c r="E236" s="11"/>
      <c r="F236" s="11"/>
      <c r="G236" s="11"/>
      <c r="H236" s="11"/>
      <c r="I236" s="11"/>
      <c r="J236" s="11"/>
      <c r="K236" s="82"/>
      <c r="L236" s="82"/>
      <c r="M236" s="11"/>
      <c r="N236" s="11"/>
      <c r="O236" s="11"/>
      <c r="P236" s="82"/>
      <c r="Q236" s="11"/>
      <c r="R236" s="11"/>
      <c r="S236" s="11"/>
      <c r="T236" s="11"/>
      <c r="U236" s="11"/>
      <c r="V236" s="11"/>
      <c r="W236" s="11"/>
      <c r="X236" s="11"/>
      <c r="Y236" s="11"/>
      <c r="Z236" s="11"/>
      <c r="AA236" s="11"/>
      <c r="AB236" s="11"/>
    </row>
    <row r="237" spans="1:28" ht="15.75" customHeight="1">
      <c r="A237" s="11"/>
      <c r="B237" s="11"/>
      <c r="C237" s="11"/>
      <c r="D237" s="11"/>
      <c r="E237" s="11"/>
      <c r="F237" s="11"/>
      <c r="G237" s="11"/>
      <c r="H237" s="11"/>
      <c r="I237" s="11"/>
      <c r="J237" s="11"/>
      <c r="K237" s="82"/>
      <c r="L237" s="82"/>
      <c r="M237" s="11"/>
      <c r="N237" s="11"/>
      <c r="O237" s="11"/>
      <c r="P237" s="82"/>
      <c r="Q237" s="11"/>
      <c r="R237" s="11"/>
      <c r="S237" s="11"/>
      <c r="T237" s="11"/>
      <c r="U237" s="11"/>
      <c r="V237" s="11"/>
      <c r="W237" s="11"/>
      <c r="X237" s="11"/>
      <c r="Y237" s="11"/>
      <c r="Z237" s="11"/>
      <c r="AA237" s="11"/>
      <c r="AB237" s="11"/>
    </row>
    <row r="238" spans="1:28" ht="15.75" customHeight="1">
      <c r="A238" s="11"/>
      <c r="B238" s="11"/>
      <c r="C238" s="11"/>
      <c r="D238" s="11"/>
      <c r="E238" s="11"/>
      <c r="F238" s="11"/>
      <c r="G238" s="11"/>
      <c r="H238" s="11"/>
      <c r="I238" s="11"/>
      <c r="J238" s="11"/>
      <c r="K238" s="82"/>
      <c r="L238" s="82"/>
      <c r="M238" s="11"/>
      <c r="N238" s="11"/>
      <c r="O238" s="11"/>
      <c r="P238" s="82"/>
      <c r="Q238" s="11"/>
      <c r="R238" s="11"/>
      <c r="S238" s="11"/>
      <c r="T238" s="11"/>
      <c r="U238" s="11"/>
      <c r="V238" s="11"/>
      <c r="W238" s="11"/>
      <c r="X238" s="11"/>
      <c r="Y238" s="11"/>
      <c r="Z238" s="11"/>
      <c r="AA238" s="11"/>
      <c r="AB238" s="11"/>
    </row>
    <row r="239" spans="1:28" ht="15.75" customHeight="1">
      <c r="A239" s="11"/>
      <c r="B239" s="11"/>
      <c r="C239" s="11"/>
      <c r="D239" s="11"/>
      <c r="E239" s="11"/>
      <c r="F239" s="11"/>
      <c r="G239" s="11"/>
      <c r="H239" s="11"/>
      <c r="I239" s="11"/>
      <c r="J239" s="11"/>
      <c r="K239" s="82"/>
      <c r="L239" s="82"/>
      <c r="M239" s="11"/>
      <c r="N239" s="11"/>
      <c r="O239" s="11"/>
      <c r="P239" s="82"/>
      <c r="Q239" s="11"/>
      <c r="R239" s="11"/>
      <c r="S239" s="11"/>
      <c r="T239" s="11"/>
      <c r="U239" s="11"/>
      <c r="V239" s="11"/>
      <c r="W239" s="11"/>
      <c r="X239" s="11"/>
      <c r="Y239" s="11"/>
      <c r="Z239" s="11"/>
      <c r="AA239" s="11"/>
      <c r="AB239" s="11"/>
    </row>
    <row r="240" spans="1:28" ht="15.75" customHeight="1">
      <c r="A240" s="11"/>
      <c r="B240" s="11"/>
      <c r="C240" s="11"/>
      <c r="D240" s="11"/>
      <c r="E240" s="11"/>
      <c r="F240" s="11"/>
      <c r="G240" s="11"/>
      <c r="H240" s="11"/>
      <c r="I240" s="11"/>
      <c r="J240" s="11"/>
      <c r="K240" s="82"/>
      <c r="L240" s="82"/>
      <c r="M240" s="11"/>
      <c r="N240" s="11"/>
      <c r="O240" s="11"/>
      <c r="P240" s="82"/>
      <c r="Q240" s="11"/>
      <c r="R240" s="11"/>
      <c r="S240" s="11"/>
      <c r="T240" s="11"/>
      <c r="U240" s="11"/>
      <c r="V240" s="11"/>
      <c r="W240" s="11"/>
      <c r="X240" s="11"/>
      <c r="Y240" s="11"/>
      <c r="Z240" s="11"/>
      <c r="AA240" s="11"/>
      <c r="AB240" s="11"/>
    </row>
    <row r="241" spans="1:28" ht="15.75" customHeight="1">
      <c r="A241" s="11"/>
      <c r="B241" s="11"/>
      <c r="C241" s="11"/>
      <c r="D241" s="11"/>
      <c r="E241" s="11"/>
      <c r="F241" s="11"/>
      <c r="G241" s="11"/>
      <c r="H241" s="11"/>
      <c r="I241" s="11"/>
      <c r="J241" s="11"/>
      <c r="K241" s="82"/>
      <c r="L241" s="82"/>
      <c r="M241" s="11"/>
      <c r="N241" s="11"/>
      <c r="O241" s="11"/>
      <c r="P241" s="82"/>
      <c r="Q241" s="11"/>
      <c r="R241" s="11"/>
      <c r="S241" s="11"/>
      <c r="T241" s="11"/>
      <c r="U241" s="11"/>
      <c r="V241" s="11"/>
      <c r="W241" s="11"/>
      <c r="X241" s="11"/>
      <c r="Y241" s="11"/>
      <c r="Z241" s="11"/>
      <c r="AA241" s="11"/>
      <c r="AB241" s="11"/>
    </row>
    <row r="242" spans="1:28" ht="15.75" customHeight="1">
      <c r="A242" s="11"/>
      <c r="B242" s="11"/>
      <c r="C242" s="11"/>
      <c r="D242" s="11"/>
      <c r="E242" s="11"/>
      <c r="F242" s="11"/>
      <c r="G242" s="11"/>
      <c r="H242" s="11"/>
      <c r="I242" s="11"/>
      <c r="J242" s="11"/>
      <c r="K242" s="82"/>
      <c r="L242" s="82"/>
      <c r="M242" s="11"/>
      <c r="N242" s="11"/>
      <c r="O242" s="11"/>
      <c r="P242" s="82"/>
      <c r="Q242" s="11"/>
      <c r="R242" s="11"/>
      <c r="S242" s="11"/>
      <c r="T242" s="11"/>
      <c r="U242" s="11"/>
      <c r="V242" s="11"/>
      <c r="W242" s="11"/>
      <c r="X242" s="11"/>
      <c r="Y242" s="11"/>
      <c r="Z242" s="11"/>
      <c r="AA242" s="11"/>
      <c r="AB242" s="11"/>
    </row>
    <row r="243" spans="1:28" ht="15.75" customHeight="1">
      <c r="A243" s="11"/>
      <c r="B243" s="11"/>
      <c r="C243" s="11"/>
      <c r="D243" s="11"/>
      <c r="E243" s="11"/>
      <c r="F243" s="11"/>
      <c r="G243" s="11"/>
      <c r="H243" s="11"/>
      <c r="I243" s="11"/>
      <c r="J243" s="11"/>
      <c r="K243" s="82"/>
      <c r="L243" s="82"/>
      <c r="M243" s="11"/>
      <c r="N243" s="11"/>
      <c r="O243" s="11"/>
      <c r="P243" s="82"/>
      <c r="Q243" s="11"/>
      <c r="R243" s="11"/>
      <c r="S243" s="11"/>
      <c r="T243" s="11"/>
      <c r="U243" s="11"/>
      <c r="V243" s="11"/>
      <c r="W243" s="11"/>
      <c r="X243" s="11"/>
      <c r="Y243" s="11"/>
      <c r="Z243" s="11"/>
      <c r="AA243" s="11"/>
      <c r="AB243" s="11"/>
    </row>
    <row r="244" spans="1:28" ht="15.75" customHeight="1">
      <c r="A244" s="11"/>
      <c r="B244" s="11"/>
      <c r="C244" s="11"/>
      <c r="D244" s="11"/>
      <c r="E244" s="11"/>
      <c r="F244" s="11"/>
      <c r="G244" s="11"/>
      <c r="H244" s="11"/>
      <c r="I244" s="11"/>
      <c r="J244" s="11"/>
      <c r="K244" s="82"/>
      <c r="L244" s="82"/>
      <c r="M244" s="11"/>
      <c r="N244" s="11"/>
      <c r="O244" s="11"/>
      <c r="P244" s="82"/>
      <c r="Q244" s="11"/>
      <c r="R244" s="11"/>
      <c r="S244" s="11"/>
      <c r="T244" s="11"/>
      <c r="U244" s="11"/>
      <c r="V244" s="11"/>
      <c r="W244" s="11"/>
      <c r="X244" s="11"/>
      <c r="Y244" s="11"/>
      <c r="Z244" s="11"/>
      <c r="AA244" s="11"/>
      <c r="AB244" s="11"/>
    </row>
    <row r="245" spans="1:28" ht="15.75" customHeight="1">
      <c r="A245" s="11"/>
      <c r="B245" s="11"/>
      <c r="C245" s="11"/>
      <c r="D245" s="11"/>
      <c r="E245" s="11"/>
      <c r="F245" s="11"/>
      <c r="G245" s="11"/>
      <c r="H245" s="11"/>
      <c r="I245" s="11"/>
      <c r="J245" s="11"/>
      <c r="K245" s="82"/>
      <c r="L245" s="82"/>
      <c r="M245" s="11"/>
      <c r="N245" s="11"/>
      <c r="O245" s="11"/>
      <c r="P245" s="82"/>
      <c r="Q245" s="11"/>
      <c r="R245" s="11"/>
      <c r="S245" s="11"/>
      <c r="T245" s="11"/>
      <c r="U245" s="11"/>
      <c r="V245" s="11"/>
      <c r="W245" s="11"/>
      <c r="X245" s="11"/>
      <c r="Y245" s="11"/>
      <c r="Z245" s="11"/>
      <c r="AA245" s="11"/>
      <c r="AB245" s="11"/>
    </row>
    <row r="246" spans="1:28" ht="15.75" customHeight="1">
      <c r="A246" s="11"/>
      <c r="B246" s="11"/>
      <c r="C246" s="11"/>
      <c r="D246" s="11"/>
      <c r="E246" s="11"/>
      <c r="F246" s="11"/>
      <c r="G246" s="11"/>
      <c r="H246" s="11"/>
      <c r="I246" s="11"/>
      <c r="J246" s="11"/>
      <c r="K246" s="82"/>
      <c r="L246" s="82"/>
      <c r="M246" s="11"/>
      <c r="N246" s="11"/>
      <c r="O246" s="11"/>
      <c r="P246" s="82"/>
      <c r="Q246" s="11"/>
      <c r="R246" s="11"/>
      <c r="S246" s="11"/>
      <c r="T246" s="11"/>
      <c r="U246" s="11"/>
      <c r="V246" s="11"/>
      <c r="W246" s="11"/>
      <c r="X246" s="11"/>
      <c r="Y246" s="11"/>
      <c r="Z246" s="11"/>
      <c r="AA246" s="11"/>
      <c r="AB246" s="11"/>
    </row>
    <row r="247" spans="1:28" ht="15.75" customHeight="1">
      <c r="A247" s="11"/>
      <c r="B247" s="11"/>
      <c r="C247" s="11"/>
      <c r="D247" s="11"/>
      <c r="E247" s="11"/>
      <c r="F247" s="11"/>
      <c r="G247" s="11"/>
      <c r="H247" s="11"/>
      <c r="I247" s="11"/>
      <c r="J247" s="11"/>
      <c r="K247" s="82"/>
      <c r="L247" s="82"/>
      <c r="M247" s="11"/>
      <c r="N247" s="11"/>
      <c r="O247" s="11"/>
      <c r="P247" s="82"/>
      <c r="Q247" s="11"/>
      <c r="R247" s="11"/>
      <c r="S247" s="11"/>
      <c r="T247" s="11"/>
      <c r="U247" s="11"/>
      <c r="V247" s="11"/>
      <c r="W247" s="11"/>
      <c r="X247" s="11"/>
      <c r="Y247" s="11"/>
      <c r="Z247" s="11"/>
      <c r="AA247" s="11"/>
      <c r="AB247" s="11"/>
    </row>
    <row r="248" spans="1:28" ht="15.75" customHeight="1">
      <c r="A248" s="11"/>
      <c r="B248" s="11"/>
      <c r="C248" s="11"/>
      <c r="D248" s="11"/>
      <c r="E248" s="11"/>
      <c r="F248" s="11"/>
      <c r="G248" s="11"/>
      <c r="H248" s="11"/>
      <c r="I248" s="11"/>
      <c r="J248" s="11"/>
      <c r="K248" s="82"/>
      <c r="L248" s="82"/>
      <c r="M248" s="11"/>
      <c r="N248" s="11"/>
      <c r="O248" s="11"/>
      <c r="P248" s="82"/>
      <c r="Q248" s="11"/>
      <c r="R248" s="11"/>
      <c r="S248" s="11"/>
      <c r="T248" s="11"/>
      <c r="U248" s="11"/>
      <c r="V248" s="11"/>
      <c r="W248" s="11"/>
      <c r="X248" s="11"/>
      <c r="Y248" s="11"/>
      <c r="Z248" s="11"/>
      <c r="AA248" s="11"/>
      <c r="AB248" s="11"/>
    </row>
    <row r="249" spans="1:28" ht="15.75" customHeight="1">
      <c r="A249" s="11"/>
      <c r="B249" s="11"/>
      <c r="C249" s="11"/>
      <c r="D249" s="11"/>
      <c r="E249" s="11"/>
      <c r="F249" s="11"/>
      <c r="G249" s="11"/>
      <c r="H249" s="11"/>
      <c r="I249" s="11"/>
      <c r="J249" s="11"/>
      <c r="K249" s="82"/>
      <c r="L249" s="82"/>
      <c r="M249" s="11"/>
      <c r="N249" s="11"/>
      <c r="O249" s="11"/>
      <c r="P249" s="82"/>
      <c r="Q249" s="11"/>
      <c r="R249" s="11"/>
      <c r="S249" s="11"/>
      <c r="T249" s="11"/>
      <c r="U249" s="11"/>
      <c r="V249" s="11"/>
      <c r="W249" s="11"/>
      <c r="X249" s="11"/>
      <c r="Y249" s="11"/>
      <c r="Z249" s="11"/>
      <c r="AA249" s="11"/>
      <c r="AB249" s="11"/>
    </row>
    <row r="250" spans="1:28" ht="15.75" customHeight="1">
      <c r="A250" s="11"/>
      <c r="B250" s="11"/>
      <c r="C250" s="11"/>
      <c r="D250" s="11"/>
      <c r="E250" s="11"/>
      <c r="F250" s="11"/>
      <c r="G250" s="11"/>
      <c r="H250" s="11"/>
      <c r="I250" s="11"/>
      <c r="J250" s="11"/>
      <c r="K250" s="82"/>
      <c r="L250" s="82"/>
      <c r="M250" s="11"/>
      <c r="N250" s="11"/>
      <c r="O250" s="11"/>
      <c r="P250" s="82"/>
      <c r="Q250" s="11"/>
      <c r="R250" s="11"/>
      <c r="S250" s="11"/>
      <c r="T250" s="11"/>
      <c r="U250" s="11"/>
      <c r="V250" s="11"/>
      <c r="W250" s="11"/>
      <c r="X250" s="11"/>
      <c r="Y250" s="11"/>
      <c r="Z250" s="11"/>
      <c r="AA250" s="11"/>
      <c r="AB250" s="11"/>
    </row>
    <row r="251" spans="1:28" ht="15.75" customHeight="1">
      <c r="A251" s="11"/>
      <c r="B251" s="11"/>
      <c r="C251" s="11"/>
      <c r="D251" s="11"/>
      <c r="E251" s="11"/>
      <c r="F251" s="11"/>
      <c r="G251" s="11"/>
      <c r="H251" s="11"/>
      <c r="I251" s="11"/>
      <c r="J251" s="11"/>
      <c r="K251" s="82"/>
      <c r="L251" s="82"/>
      <c r="M251" s="11"/>
      <c r="N251" s="11"/>
      <c r="O251" s="11"/>
      <c r="P251" s="82"/>
      <c r="Q251" s="11"/>
      <c r="R251" s="11"/>
      <c r="S251" s="11"/>
      <c r="T251" s="11"/>
      <c r="U251" s="11"/>
      <c r="V251" s="11"/>
      <c r="W251" s="11"/>
      <c r="X251" s="11"/>
      <c r="Y251" s="11"/>
      <c r="Z251" s="11"/>
      <c r="AA251" s="11"/>
      <c r="AB251" s="11"/>
    </row>
    <row r="252" spans="1:28" ht="15.75" customHeight="1">
      <c r="A252" s="11"/>
      <c r="B252" s="11"/>
      <c r="C252" s="11"/>
      <c r="D252" s="11"/>
      <c r="E252" s="11"/>
      <c r="F252" s="11"/>
      <c r="G252" s="11"/>
      <c r="H252" s="11"/>
      <c r="I252" s="11"/>
      <c r="J252" s="11"/>
      <c r="K252" s="82"/>
      <c r="L252" s="82"/>
      <c r="M252" s="11"/>
      <c r="N252" s="11"/>
      <c r="O252" s="11"/>
      <c r="P252" s="82"/>
      <c r="Q252" s="11"/>
      <c r="R252" s="11"/>
      <c r="S252" s="11"/>
      <c r="T252" s="11"/>
      <c r="U252" s="11"/>
      <c r="V252" s="11"/>
      <c r="W252" s="11"/>
      <c r="X252" s="11"/>
      <c r="Y252" s="11"/>
      <c r="Z252" s="11"/>
      <c r="AA252" s="11"/>
      <c r="AB252" s="11"/>
    </row>
    <row r="253" spans="1:28" ht="15.75" customHeight="1">
      <c r="A253" s="11"/>
      <c r="B253" s="11"/>
      <c r="C253" s="11"/>
      <c r="D253" s="11"/>
      <c r="E253" s="11"/>
      <c r="F253" s="11"/>
      <c r="G253" s="11"/>
      <c r="H253" s="11"/>
      <c r="I253" s="11"/>
      <c r="J253" s="11"/>
      <c r="K253" s="82"/>
      <c r="L253" s="82"/>
      <c r="M253" s="11"/>
      <c r="N253" s="11"/>
      <c r="O253" s="11"/>
      <c r="P253" s="82"/>
      <c r="Q253" s="11"/>
      <c r="R253" s="11"/>
      <c r="S253" s="11"/>
      <c r="T253" s="11"/>
      <c r="U253" s="11"/>
      <c r="V253" s="11"/>
      <c r="W253" s="11"/>
      <c r="X253" s="11"/>
      <c r="Y253" s="11"/>
      <c r="Z253" s="11"/>
      <c r="AA253" s="11"/>
      <c r="AB253" s="11"/>
    </row>
    <row r="254" spans="1:28" ht="15.75" customHeight="1">
      <c r="A254" s="11"/>
      <c r="B254" s="11"/>
      <c r="C254" s="11"/>
      <c r="D254" s="11"/>
      <c r="E254" s="11"/>
      <c r="F254" s="11"/>
      <c r="G254" s="11"/>
      <c r="H254" s="11"/>
      <c r="I254" s="11"/>
      <c r="J254" s="11"/>
      <c r="K254" s="82"/>
      <c r="L254" s="82"/>
      <c r="M254" s="11"/>
      <c r="N254" s="11"/>
      <c r="O254" s="11"/>
      <c r="P254" s="82"/>
      <c r="Q254" s="11"/>
      <c r="R254" s="11"/>
      <c r="S254" s="11"/>
      <c r="T254" s="11"/>
      <c r="U254" s="11"/>
      <c r="V254" s="11"/>
      <c r="W254" s="11"/>
      <c r="X254" s="11"/>
      <c r="Y254" s="11"/>
      <c r="Z254" s="11"/>
      <c r="AA254" s="11"/>
      <c r="AB254" s="11"/>
    </row>
    <row r="255" spans="1:28" ht="15.75" customHeight="1">
      <c r="A255" s="11"/>
      <c r="B255" s="11"/>
      <c r="C255" s="11"/>
      <c r="D255" s="11"/>
      <c r="E255" s="11"/>
      <c r="F255" s="11"/>
      <c r="G255" s="11"/>
      <c r="H255" s="11"/>
      <c r="I255" s="11"/>
      <c r="J255" s="11"/>
      <c r="K255" s="82"/>
      <c r="L255" s="82"/>
      <c r="M255" s="11"/>
      <c r="N255" s="11"/>
      <c r="O255" s="11"/>
      <c r="P255" s="82"/>
      <c r="Q255" s="11"/>
      <c r="R255" s="11"/>
      <c r="S255" s="11"/>
      <c r="T255" s="11"/>
      <c r="U255" s="11"/>
      <c r="V255" s="11"/>
      <c r="W255" s="11"/>
      <c r="X255" s="11"/>
      <c r="Y255" s="11"/>
      <c r="Z255" s="11"/>
      <c r="AA255" s="11"/>
      <c r="AB255" s="11"/>
    </row>
    <row r="256" spans="1:28" ht="15.75" customHeight="1">
      <c r="A256" s="11"/>
      <c r="B256" s="11"/>
      <c r="C256" s="11"/>
      <c r="D256" s="11"/>
      <c r="E256" s="11"/>
      <c r="F256" s="11"/>
      <c r="G256" s="11"/>
      <c r="H256" s="11"/>
      <c r="I256" s="11"/>
      <c r="J256" s="11"/>
      <c r="K256" s="82"/>
      <c r="L256" s="82"/>
      <c r="M256" s="11"/>
      <c r="N256" s="11"/>
      <c r="O256" s="11"/>
      <c r="P256" s="82"/>
      <c r="Q256" s="11"/>
      <c r="R256" s="11"/>
      <c r="S256" s="11"/>
      <c r="T256" s="11"/>
      <c r="U256" s="11"/>
      <c r="V256" s="11"/>
      <c r="W256" s="11"/>
      <c r="X256" s="11"/>
      <c r="Y256" s="11"/>
      <c r="Z256" s="11"/>
      <c r="AA256" s="11"/>
      <c r="AB256" s="11"/>
    </row>
    <row r="257" spans="1:28" ht="15.75" customHeight="1">
      <c r="A257" s="11"/>
      <c r="B257" s="11"/>
      <c r="C257" s="11"/>
      <c r="D257" s="11"/>
      <c r="E257" s="11"/>
      <c r="F257" s="11"/>
      <c r="G257" s="11"/>
      <c r="H257" s="11"/>
      <c r="I257" s="11"/>
      <c r="J257" s="11"/>
      <c r="K257" s="82"/>
      <c r="L257" s="82"/>
      <c r="M257" s="11"/>
      <c r="N257" s="11"/>
      <c r="O257" s="11"/>
      <c r="P257" s="82"/>
      <c r="Q257" s="11"/>
      <c r="R257" s="11"/>
      <c r="S257" s="11"/>
      <c r="T257" s="11"/>
      <c r="U257" s="11"/>
      <c r="V257" s="11"/>
      <c r="W257" s="11"/>
      <c r="X257" s="11"/>
      <c r="Y257" s="11"/>
      <c r="Z257" s="11"/>
      <c r="AA257" s="11"/>
      <c r="AB257" s="11"/>
    </row>
    <row r="258" spans="1:28" ht="15.75" customHeight="1">
      <c r="A258" s="11"/>
      <c r="B258" s="11"/>
      <c r="C258" s="11"/>
      <c r="D258" s="11"/>
      <c r="E258" s="11"/>
      <c r="F258" s="11"/>
      <c r="G258" s="11"/>
      <c r="H258" s="11"/>
      <c r="I258" s="11"/>
      <c r="J258" s="11"/>
      <c r="K258" s="82"/>
      <c r="L258" s="82"/>
      <c r="M258" s="11"/>
      <c r="N258" s="11"/>
      <c r="O258" s="11"/>
      <c r="P258" s="82"/>
      <c r="Q258" s="11"/>
      <c r="R258" s="11"/>
      <c r="S258" s="11"/>
      <c r="T258" s="11"/>
      <c r="U258" s="11"/>
      <c r="V258" s="11"/>
      <c r="W258" s="11"/>
      <c r="X258" s="11"/>
      <c r="Y258" s="11"/>
      <c r="Z258" s="11"/>
      <c r="AA258" s="11"/>
      <c r="AB258" s="11"/>
    </row>
    <row r="259" spans="1:28" ht="15.75" customHeight="1">
      <c r="A259" s="11"/>
      <c r="B259" s="11"/>
      <c r="C259" s="11"/>
      <c r="D259" s="11"/>
      <c r="E259" s="11"/>
      <c r="F259" s="11"/>
      <c r="G259" s="11"/>
      <c r="H259" s="11"/>
      <c r="I259" s="11"/>
      <c r="J259" s="11"/>
      <c r="K259" s="82"/>
      <c r="L259" s="82"/>
      <c r="M259" s="11"/>
      <c r="N259" s="11"/>
      <c r="O259" s="11"/>
      <c r="P259" s="82"/>
      <c r="Q259" s="11"/>
      <c r="R259" s="11"/>
      <c r="S259" s="11"/>
      <c r="T259" s="11"/>
      <c r="U259" s="11"/>
      <c r="V259" s="11"/>
      <c r="W259" s="11"/>
      <c r="X259" s="11"/>
      <c r="Y259" s="11"/>
      <c r="Z259" s="11"/>
      <c r="AA259" s="11"/>
      <c r="AB259" s="11"/>
    </row>
    <row r="260" spans="1:28" ht="15.75" customHeight="1">
      <c r="A260" s="11"/>
      <c r="B260" s="11"/>
      <c r="C260" s="11"/>
      <c r="D260" s="11"/>
      <c r="E260" s="11"/>
      <c r="F260" s="11"/>
      <c r="G260" s="11"/>
      <c r="H260" s="11"/>
      <c r="I260" s="11"/>
      <c r="J260" s="11"/>
      <c r="K260" s="82"/>
      <c r="L260" s="82"/>
      <c r="M260" s="11"/>
      <c r="N260" s="11"/>
      <c r="O260" s="11"/>
      <c r="P260" s="82"/>
      <c r="Q260" s="11"/>
      <c r="R260" s="11"/>
      <c r="S260" s="11"/>
      <c r="T260" s="11"/>
      <c r="U260" s="11"/>
      <c r="V260" s="11"/>
      <c r="W260" s="11"/>
      <c r="X260" s="11"/>
      <c r="Y260" s="11"/>
      <c r="Z260" s="11"/>
      <c r="AA260" s="11"/>
      <c r="AB260" s="11"/>
    </row>
    <row r="261" spans="1:28" ht="15.75" customHeight="1">
      <c r="A261" s="11"/>
      <c r="B261" s="11"/>
      <c r="C261" s="11"/>
      <c r="D261" s="11"/>
      <c r="E261" s="11"/>
      <c r="F261" s="11"/>
      <c r="G261" s="11"/>
      <c r="H261" s="11"/>
      <c r="I261" s="11"/>
      <c r="J261" s="11"/>
      <c r="K261" s="82"/>
      <c r="L261" s="82"/>
      <c r="M261" s="11"/>
      <c r="N261" s="11"/>
      <c r="O261" s="11"/>
      <c r="P261" s="82"/>
      <c r="Q261" s="11"/>
      <c r="R261" s="11"/>
      <c r="S261" s="11"/>
      <c r="T261" s="11"/>
      <c r="U261" s="11"/>
      <c r="V261" s="11"/>
      <c r="W261" s="11"/>
      <c r="X261" s="11"/>
      <c r="Y261" s="11"/>
      <c r="Z261" s="11"/>
      <c r="AA261" s="11"/>
      <c r="AB261" s="11"/>
    </row>
    <row r="262" spans="1:28" ht="15.75" customHeight="1">
      <c r="A262" s="11"/>
      <c r="B262" s="11"/>
      <c r="C262" s="11"/>
      <c r="D262" s="11"/>
      <c r="E262" s="11"/>
      <c r="F262" s="11"/>
      <c r="G262" s="11"/>
      <c r="H262" s="11"/>
      <c r="I262" s="11"/>
      <c r="J262" s="11"/>
      <c r="K262" s="82"/>
      <c r="L262" s="82"/>
      <c r="M262" s="11"/>
      <c r="N262" s="11"/>
      <c r="O262" s="11"/>
      <c r="P262" s="82"/>
      <c r="Q262" s="11"/>
      <c r="R262" s="11"/>
      <c r="S262" s="11"/>
      <c r="T262" s="11"/>
      <c r="U262" s="11"/>
      <c r="V262" s="11"/>
      <c r="W262" s="11"/>
      <c r="X262" s="11"/>
      <c r="Y262" s="11"/>
      <c r="Z262" s="11"/>
      <c r="AA262" s="11"/>
      <c r="AB262" s="11"/>
    </row>
    <row r="263" spans="1:28" ht="15.75" customHeight="1">
      <c r="A263" s="11"/>
      <c r="B263" s="11"/>
      <c r="C263" s="11"/>
      <c r="D263" s="11"/>
      <c r="E263" s="11"/>
      <c r="F263" s="11"/>
      <c r="G263" s="11"/>
      <c r="H263" s="11"/>
      <c r="I263" s="11"/>
      <c r="J263" s="11"/>
      <c r="K263" s="82"/>
      <c r="L263" s="82"/>
      <c r="M263" s="11"/>
      <c r="N263" s="11"/>
      <c r="O263" s="11"/>
      <c r="P263" s="82"/>
      <c r="Q263" s="11"/>
      <c r="R263" s="11"/>
      <c r="S263" s="11"/>
      <c r="T263" s="11"/>
      <c r="U263" s="11"/>
      <c r="V263" s="11"/>
      <c r="W263" s="11"/>
      <c r="X263" s="11"/>
      <c r="Y263" s="11"/>
      <c r="Z263" s="11"/>
      <c r="AA263" s="11"/>
      <c r="AB263" s="11"/>
    </row>
    <row r="264" spans="1:28" ht="15.75" customHeight="1">
      <c r="A264" s="11"/>
      <c r="B264" s="11"/>
      <c r="C264" s="11"/>
      <c r="D264" s="11"/>
      <c r="E264" s="11"/>
      <c r="F264" s="11"/>
      <c r="G264" s="11"/>
      <c r="H264" s="11"/>
      <c r="I264" s="11"/>
      <c r="J264" s="11"/>
      <c r="K264" s="82"/>
      <c r="L264" s="82"/>
      <c r="M264" s="11"/>
      <c r="N264" s="11"/>
      <c r="O264" s="11"/>
      <c r="P264" s="82"/>
      <c r="Q264" s="11"/>
      <c r="R264" s="11"/>
      <c r="S264" s="11"/>
      <c r="T264" s="11"/>
      <c r="U264" s="11"/>
      <c r="V264" s="11"/>
      <c r="W264" s="11"/>
      <c r="X264" s="11"/>
      <c r="Y264" s="11"/>
      <c r="Z264" s="11"/>
      <c r="AA264" s="11"/>
      <c r="AB264" s="11"/>
    </row>
    <row r="265" spans="1:28" ht="15.75" customHeight="1">
      <c r="A265" s="11"/>
      <c r="B265" s="11"/>
      <c r="C265" s="11"/>
      <c r="D265" s="11"/>
      <c r="E265" s="11"/>
      <c r="F265" s="11"/>
      <c r="G265" s="11"/>
      <c r="H265" s="11"/>
      <c r="I265" s="11"/>
      <c r="J265" s="11"/>
      <c r="K265" s="82"/>
      <c r="L265" s="82"/>
      <c r="M265" s="11"/>
      <c r="N265" s="11"/>
      <c r="O265" s="11"/>
      <c r="P265" s="82"/>
      <c r="Q265" s="11"/>
      <c r="R265" s="11"/>
      <c r="S265" s="11"/>
      <c r="T265" s="11"/>
      <c r="U265" s="11"/>
      <c r="V265" s="11"/>
      <c r="W265" s="11"/>
      <c r="X265" s="11"/>
      <c r="Y265" s="11"/>
      <c r="Z265" s="11"/>
      <c r="AA265" s="11"/>
      <c r="AB265" s="11"/>
    </row>
    <row r="266" spans="1:28" ht="15.75" customHeight="1">
      <c r="A266" s="11"/>
      <c r="B266" s="11"/>
      <c r="C266" s="11"/>
      <c r="D266" s="11"/>
      <c r="E266" s="11"/>
      <c r="F266" s="11"/>
      <c r="G266" s="11"/>
      <c r="H266" s="11"/>
      <c r="I266" s="11"/>
      <c r="J266" s="11"/>
      <c r="K266" s="82"/>
      <c r="L266" s="82"/>
      <c r="M266" s="11"/>
      <c r="N266" s="11"/>
      <c r="O266" s="11"/>
      <c r="P266" s="82"/>
      <c r="Q266" s="11"/>
      <c r="R266" s="11"/>
      <c r="S266" s="11"/>
      <c r="T266" s="11"/>
      <c r="U266" s="11"/>
      <c r="V266" s="11"/>
      <c r="W266" s="11"/>
      <c r="X266" s="11"/>
      <c r="Y266" s="11"/>
      <c r="Z266" s="11"/>
      <c r="AA266" s="11"/>
      <c r="AB266" s="11"/>
    </row>
    <row r="267" spans="1:28" ht="15.75" customHeight="1">
      <c r="A267" s="11"/>
      <c r="B267" s="11"/>
      <c r="C267" s="11"/>
      <c r="D267" s="11"/>
      <c r="E267" s="11"/>
      <c r="F267" s="11"/>
      <c r="G267" s="11"/>
      <c r="H267" s="11"/>
      <c r="I267" s="11"/>
      <c r="J267" s="11"/>
      <c r="K267" s="82"/>
      <c r="L267" s="82"/>
      <c r="M267" s="11"/>
      <c r="N267" s="11"/>
      <c r="O267" s="11"/>
      <c r="P267" s="82"/>
      <c r="Q267" s="11"/>
      <c r="R267" s="11"/>
      <c r="S267" s="11"/>
      <c r="T267" s="11"/>
      <c r="U267" s="11"/>
      <c r="V267" s="11"/>
      <c r="W267" s="11"/>
      <c r="X267" s="11"/>
      <c r="Y267" s="11"/>
      <c r="Z267" s="11"/>
      <c r="AA267" s="11"/>
      <c r="AB267" s="11"/>
    </row>
    <row r="268" spans="1:28" ht="15.75" customHeight="1">
      <c r="A268" s="11"/>
      <c r="B268" s="11"/>
      <c r="C268" s="11"/>
      <c r="D268" s="11"/>
      <c r="E268" s="11"/>
      <c r="F268" s="11"/>
      <c r="G268" s="11"/>
      <c r="H268" s="11"/>
      <c r="I268" s="11"/>
      <c r="J268" s="11"/>
      <c r="K268" s="82"/>
      <c r="L268" s="82"/>
      <c r="M268" s="11"/>
      <c r="N268" s="11"/>
      <c r="O268" s="11"/>
      <c r="P268" s="82"/>
      <c r="Q268" s="11"/>
      <c r="R268" s="11"/>
      <c r="S268" s="11"/>
      <c r="T268" s="11"/>
      <c r="U268" s="11"/>
      <c r="V268" s="11"/>
      <c r="W268" s="11"/>
      <c r="X268" s="11"/>
      <c r="Y268" s="11"/>
      <c r="Z268" s="11"/>
      <c r="AA268" s="11"/>
      <c r="AB268" s="11"/>
    </row>
    <row r="269" spans="1:28" ht="15.75" customHeight="1">
      <c r="A269" s="11"/>
      <c r="B269" s="11"/>
      <c r="C269" s="11"/>
      <c r="D269" s="11"/>
      <c r="E269" s="11"/>
      <c r="F269" s="11"/>
      <c r="G269" s="11"/>
      <c r="H269" s="11"/>
      <c r="I269" s="11"/>
      <c r="J269" s="11"/>
      <c r="K269" s="82"/>
      <c r="L269" s="82"/>
      <c r="M269" s="11"/>
      <c r="N269" s="11"/>
      <c r="O269" s="11"/>
      <c r="P269" s="82"/>
      <c r="Q269" s="11"/>
      <c r="R269" s="11"/>
      <c r="S269" s="11"/>
      <c r="T269" s="11"/>
      <c r="U269" s="11"/>
      <c r="V269" s="11"/>
      <c r="W269" s="11"/>
      <c r="X269" s="11"/>
      <c r="Y269" s="11"/>
      <c r="Z269" s="11"/>
      <c r="AA269" s="11"/>
      <c r="AB269" s="11"/>
    </row>
    <row r="270" spans="1:28" ht="15.75" customHeight="1">
      <c r="A270" s="11"/>
      <c r="B270" s="11"/>
      <c r="C270" s="11"/>
      <c r="D270" s="11"/>
      <c r="E270" s="11"/>
      <c r="F270" s="11"/>
      <c r="G270" s="11"/>
      <c r="H270" s="11"/>
      <c r="I270" s="11"/>
      <c r="J270" s="11"/>
      <c r="K270" s="82"/>
      <c r="L270" s="82"/>
      <c r="M270" s="11"/>
      <c r="N270" s="11"/>
      <c r="O270" s="11"/>
      <c r="P270" s="82"/>
      <c r="Q270" s="11"/>
      <c r="R270" s="11"/>
      <c r="S270" s="11"/>
      <c r="T270" s="11"/>
      <c r="U270" s="11"/>
      <c r="V270" s="11"/>
      <c r="W270" s="11"/>
      <c r="X270" s="11"/>
      <c r="Y270" s="11"/>
      <c r="Z270" s="11"/>
      <c r="AA270" s="11"/>
      <c r="AB270" s="11"/>
    </row>
    <row r="271" spans="1:28" ht="15.75" customHeight="1">
      <c r="A271" s="11"/>
      <c r="B271" s="11"/>
      <c r="C271" s="11"/>
      <c r="D271" s="11"/>
      <c r="E271" s="11"/>
      <c r="F271" s="11"/>
      <c r="G271" s="11"/>
      <c r="H271" s="11"/>
      <c r="I271" s="11"/>
      <c r="J271" s="11"/>
      <c r="K271" s="82"/>
      <c r="L271" s="82"/>
      <c r="M271" s="11"/>
      <c r="N271" s="11"/>
      <c r="O271" s="11"/>
      <c r="P271" s="82"/>
      <c r="Q271" s="11"/>
      <c r="R271" s="11"/>
      <c r="S271" s="11"/>
      <c r="T271" s="11"/>
      <c r="U271" s="11"/>
      <c r="V271" s="11"/>
      <c r="W271" s="11"/>
      <c r="X271" s="11"/>
      <c r="Y271" s="11"/>
      <c r="Z271" s="11"/>
      <c r="AA271" s="11"/>
      <c r="AB271" s="11"/>
    </row>
    <row r="272" spans="1:28" ht="15.75" customHeight="1">
      <c r="A272" s="11"/>
      <c r="B272" s="11"/>
      <c r="C272" s="11"/>
      <c r="D272" s="11"/>
      <c r="E272" s="11"/>
      <c r="F272" s="11"/>
      <c r="G272" s="11"/>
      <c r="H272" s="11"/>
      <c r="I272" s="11"/>
      <c r="J272" s="11"/>
      <c r="K272" s="82"/>
      <c r="L272" s="82"/>
      <c r="M272" s="11"/>
      <c r="N272" s="11"/>
      <c r="O272" s="11"/>
      <c r="P272" s="82"/>
      <c r="Q272" s="11"/>
      <c r="R272" s="11"/>
      <c r="S272" s="11"/>
      <c r="T272" s="11"/>
      <c r="U272" s="11"/>
      <c r="V272" s="11"/>
      <c r="W272" s="11"/>
      <c r="X272" s="11"/>
      <c r="Y272" s="11"/>
      <c r="Z272" s="11"/>
      <c r="AA272" s="11"/>
      <c r="AB272" s="11"/>
    </row>
    <row r="273" spans="1:28" ht="15.75" customHeight="1">
      <c r="A273" s="11"/>
      <c r="B273" s="11"/>
      <c r="C273" s="11"/>
      <c r="D273" s="11"/>
      <c r="E273" s="11"/>
      <c r="F273" s="11"/>
      <c r="G273" s="11"/>
      <c r="H273" s="11"/>
      <c r="I273" s="11"/>
      <c r="J273" s="11"/>
      <c r="K273" s="82"/>
      <c r="L273" s="82"/>
      <c r="M273" s="11"/>
      <c r="N273" s="11"/>
      <c r="O273" s="11"/>
      <c r="P273" s="82"/>
      <c r="Q273" s="11"/>
      <c r="R273" s="11"/>
      <c r="S273" s="11"/>
      <c r="T273" s="11"/>
      <c r="U273" s="11"/>
      <c r="V273" s="11"/>
      <c r="W273" s="11"/>
      <c r="X273" s="11"/>
      <c r="Y273" s="11"/>
      <c r="Z273" s="11"/>
      <c r="AA273" s="11"/>
      <c r="AB273" s="11"/>
    </row>
    <row r="274" spans="1:28" ht="15.75" customHeight="1">
      <c r="A274" s="11"/>
      <c r="B274" s="11"/>
      <c r="C274" s="11"/>
      <c r="D274" s="11"/>
      <c r="E274" s="11"/>
      <c r="F274" s="11"/>
      <c r="G274" s="11"/>
      <c r="H274" s="11"/>
      <c r="I274" s="11"/>
      <c r="J274" s="11"/>
      <c r="K274" s="82"/>
      <c r="L274" s="82"/>
      <c r="M274" s="11"/>
      <c r="N274" s="11"/>
      <c r="O274" s="11"/>
      <c r="P274" s="82"/>
      <c r="Q274" s="11"/>
      <c r="R274" s="11"/>
      <c r="S274" s="11"/>
      <c r="T274" s="11"/>
      <c r="U274" s="11"/>
      <c r="V274" s="11"/>
      <c r="W274" s="11"/>
      <c r="X274" s="11"/>
      <c r="Y274" s="11"/>
      <c r="Z274" s="11"/>
      <c r="AA274" s="11"/>
      <c r="AB274" s="11"/>
    </row>
    <row r="275" spans="1:28" ht="15.75" customHeight="1">
      <c r="A275" s="11"/>
      <c r="B275" s="11"/>
      <c r="C275" s="11"/>
      <c r="D275" s="11"/>
      <c r="E275" s="11"/>
      <c r="F275" s="11"/>
      <c r="G275" s="11"/>
      <c r="H275" s="11"/>
      <c r="I275" s="11"/>
      <c r="J275" s="11"/>
      <c r="K275" s="82"/>
      <c r="L275" s="82"/>
      <c r="M275" s="11"/>
      <c r="N275" s="11"/>
      <c r="O275" s="11"/>
      <c r="P275" s="82"/>
      <c r="Q275" s="11"/>
      <c r="R275" s="11"/>
      <c r="S275" s="11"/>
      <c r="T275" s="11"/>
      <c r="U275" s="11"/>
      <c r="V275" s="11"/>
      <c r="W275" s="11"/>
      <c r="X275" s="11"/>
      <c r="Y275" s="11"/>
      <c r="Z275" s="11"/>
      <c r="AA275" s="11"/>
      <c r="AB275" s="11"/>
    </row>
    <row r="276" spans="1:28" ht="15.75" customHeight="1">
      <c r="A276" s="11"/>
      <c r="B276" s="11"/>
      <c r="C276" s="11"/>
      <c r="D276" s="11"/>
      <c r="E276" s="11"/>
      <c r="F276" s="11"/>
      <c r="G276" s="11"/>
      <c r="H276" s="11"/>
      <c r="I276" s="11"/>
      <c r="J276" s="11"/>
      <c r="K276" s="82"/>
      <c r="L276" s="82"/>
      <c r="M276" s="11"/>
      <c r="N276" s="11"/>
      <c r="O276" s="11"/>
      <c r="P276" s="82"/>
      <c r="Q276" s="11"/>
      <c r="R276" s="11"/>
      <c r="S276" s="11"/>
      <c r="T276" s="11"/>
      <c r="U276" s="11"/>
      <c r="V276" s="11"/>
      <c r="W276" s="11"/>
      <c r="X276" s="11"/>
      <c r="Y276" s="11"/>
      <c r="Z276" s="11"/>
      <c r="AA276" s="11"/>
      <c r="AB276" s="11"/>
    </row>
    <row r="277" spans="1:28" ht="15.75" customHeight="1">
      <c r="A277" s="11"/>
      <c r="B277" s="11"/>
      <c r="C277" s="11"/>
      <c r="D277" s="11"/>
      <c r="E277" s="11"/>
      <c r="F277" s="11"/>
      <c r="G277" s="11"/>
      <c r="H277" s="11"/>
      <c r="I277" s="11"/>
      <c r="J277" s="11"/>
      <c r="K277" s="82"/>
      <c r="L277" s="82"/>
      <c r="M277" s="11"/>
      <c r="N277" s="11"/>
      <c r="O277" s="11"/>
      <c r="P277" s="82"/>
      <c r="Q277" s="11"/>
      <c r="R277" s="11"/>
      <c r="S277" s="11"/>
      <c r="T277" s="11"/>
      <c r="U277" s="11"/>
      <c r="V277" s="11"/>
      <c r="W277" s="11"/>
      <c r="X277" s="11"/>
      <c r="Y277" s="11"/>
      <c r="Z277" s="11"/>
      <c r="AA277" s="11"/>
      <c r="AB277" s="11"/>
    </row>
    <row r="278" spans="1:28" ht="15.75" customHeight="1">
      <c r="A278" s="11"/>
      <c r="B278" s="11"/>
      <c r="C278" s="11"/>
      <c r="D278" s="11"/>
      <c r="E278" s="11"/>
      <c r="F278" s="11"/>
      <c r="G278" s="11"/>
      <c r="H278" s="11"/>
      <c r="I278" s="11"/>
      <c r="J278" s="11"/>
      <c r="K278" s="82"/>
      <c r="L278" s="82"/>
      <c r="M278" s="11"/>
      <c r="N278" s="11"/>
      <c r="O278" s="11"/>
      <c r="P278" s="82"/>
      <c r="Q278" s="11"/>
      <c r="R278" s="11"/>
      <c r="S278" s="11"/>
      <c r="T278" s="11"/>
      <c r="U278" s="11"/>
      <c r="V278" s="11"/>
      <c r="W278" s="11"/>
      <c r="X278" s="11"/>
      <c r="Y278" s="11"/>
      <c r="Z278" s="11"/>
      <c r="AA278" s="11"/>
      <c r="AB278" s="11"/>
    </row>
    <row r="279" spans="1:28" ht="15.75" customHeight="1">
      <c r="A279" s="11"/>
      <c r="B279" s="11"/>
      <c r="C279" s="11"/>
      <c r="D279" s="11"/>
      <c r="E279" s="11"/>
      <c r="F279" s="11"/>
      <c r="G279" s="11"/>
      <c r="H279" s="11"/>
      <c r="I279" s="11"/>
      <c r="J279" s="11"/>
      <c r="K279" s="82"/>
      <c r="L279" s="82"/>
      <c r="M279" s="11"/>
      <c r="N279" s="11"/>
      <c r="O279" s="11"/>
      <c r="P279" s="82"/>
      <c r="Q279" s="11"/>
      <c r="R279" s="11"/>
      <c r="S279" s="11"/>
      <c r="T279" s="11"/>
      <c r="U279" s="11"/>
      <c r="V279" s="11"/>
      <c r="W279" s="11"/>
      <c r="X279" s="11"/>
      <c r="Y279" s="11"/>
      <c r="Z279" s="11"/>
      <c r="AA279" s="11"/>
      <c r="AB279" s="11"/>
    </row>
    <row r="280" spans="1:28" ht="15.75" customHeight="1">
      <c r="A280" s="11"/>
      <c r="B280" s="11"/>
      <c r="C280" s="11"/>
      <c r="D280" s="11"/>
      <c r="E280" s="11"/>
      <c r="F280" s="11"/>
      <c r="G280" s="11"/>
      <c r="H280" s="11"/>
      <c r="I280" s="11"/>
      <c r="J280" s="11"/>
      <c r="K280" s="82"/>
      <c r="L280" s="82"/>
      <c r="M280" s="11"/>
      <c r="N280" s="11"/>
      <c r="O280" s="11"/>
      <c r="P280" s="82"/>
      <c r="Q280" s="11"/>
      <c r="R280" s="11"/>
      <c r="S280" s="11"/>
      <c r="T280" s="11"/>
      <c r="U280" s="11"/>
      <c r="V280" s="11"/>
      <c r="W280" s="11"/>
      <c r="X280" s="11"/>
      <c r="Y280" s="11"/>
      <c r="Z280" s="11"/>
      <c r="AA280" s="11"/>
      <c r="AB280" s="11"/>
    </row>
    <row r="281" spans="1:28" ht="15.75" customHeight="1">
      <c r="A281" s="11"/>
      <c r="B281" s="11"/>
      <c r="C281" s="11"/>
      <c r="D281" s="11"/>
      <c r="E281" s="11"/>
      <c r="F281" s="11"/>
      <c r="G281" s="11"/>
      <c r="H281" s="11"/>
      <c r="I281" s="11"/>
      <c r="J281" s="11"/>
      <c r="K281" s="82"/>
      <c r="L281" s="82"/>
      <c r="M281" s="11"/>
      <c r="N281" s="11"/>
      <c r="O281" s="11"/>
      <c r="P281" s="82"/>
      <c r="Q281" s="11"/>
      <c r="R281" s="11"/>
      <c r="S281" s="11"/>
      <c r="T281" s="11"/>
      <c r="U281" s="11"/>
      <c r="V281" s="11"/>
      <c r="W281" s="11"/>
      <c r="X281" s="11"/>
      <c r="Y281" s="11"/>
      <c r="Z281" s="11"/>
      <c r="AA281" s="11"/>
      <c r="AB281" s="11"/>
    </row>
    <row r="282" spans="1:28" ht="15.75" customHeight="1">
      <c r="A282" s="11"/>
      <c r="B282" s="11"/>
      <c r="C282" s="11"/>
      <c r="D282" s="11"/>
      <c r="E282" s="11"/>
      <c r="F282" s="11"/>
      <c r="G282" s="11"/>
      <c r="H282" s="11"/>
      <c r="I282" s="11"/>
      <c r="J282" s="11"/>
      <c r="K282" s="82"/>
      <c r="L282" s="82"/>
      <c r="M282" s="11"/>
      <c r="N282" s="11"/>
      <c r="O282" s="11"/>
      <c r="P282" s="82"/>
      <c r="Q282" s="11"/>
      <c r="R282" s="11"/>
      <c r="S282" s="11"/>
      <c r="T282" s="11"/>
      <c r="U282" s="11"/>
      <c r="V282" s="11"/>
      <c r="W282" s="11"/>
      <c r="X282" s="11"/>
      <c r="Y282" s="11"/>
      <c r="Z282" s="11"/>
      <c r="AA282" s="11"/>
      <c r="AB282" s="11"/>
    </row>
    <row r="283" spans="1:28" ht="15.75" customHeight="1">
      <c r="A283" s="11"/>
      <c r="B283" s="11"/>
      <c r="C283" s="11"/>
      <c r="D283" s="11"/>
      <c r="E283" s="11"/>
      <c r="F283" s="11"/>
      <c r="G283" s="11"/>
      <c r="H283" s="11"/>
      <c r="I283" s="11"/>
      <c r="J283" s="11"/>
      <c r="K283" s="82"/>
      <c r="L283" s="82"/>
      <c r="M283" s="11"/>
      <c r="N283" s="11"/>
      <c r="O283" s="11"/>
      <c r="P283" s="82"/>
      <c r="Q283" s="11"/>
      <c r="R283" s="11"/>
      <c r="S283" s="11"/>
      <c r="T283" s="11"/>
      <c r="U283" s="11"/>
      <c r="V283" s="11"/>
      <c r="W283" s="11"/>
      <c r="X283" s="11"/>
      <c r="Y283" s="11"/>
      <c r="Z283" s="11"/>
      <c r="AA283" s="11"/>
      <c r="AB283" s="11"/>
    </row>
    <row r="284" spans="1:28" ht="15.75" customHeight="1">
      <c r="A284" s="11"/>
      <c r="B284" s="11"/>
      <c r="C284" s="11"/>
      <c r="D284" s="11"/>
      <c r="E284" s="11"/>
      <c r="F284" s="11"/>
      <c r="G284" s="11"/>
      <c r="H284" s="11"/>
      <c r="I284" s="11"/>
      <c r="J284" s="11"/>
      <c r="K284" s="82"/>
      <c r="L284" s="82"/>
      <c r="M284" s="11"/>
      <c r="N284" s="11"/>
      <c r="O284" s="11"/>
      <c r="P284" s="82"/>
      <c r="Q284" s="11"/>
      <c r="R284" s="11"/>
      <c r="S284" s="11"/>
      <c r="T284" s="11"/>
      <c r="U284" s="11"/>
      <c r="V284" s="11"/>
      <c r="W284" s="11"/>
      <c r="X284" s="11"/>
      <c r="Y284" s="11"/>
      <c r="Z284" s="11"/>
      <c r="AA284" s="11"/>
      <c r="AB284" s="11"/>
    </row>
    <row r="285" spans="1:28" ht="15.75" customHeight="1">
      <c r="A285" s="11"/>
      <c r="B285" s="11"/>
      <c r="C285" s="11"/>
      <c r="D285" s="11"/>
      <c r="E285" s="11"/>
      <c r="F285" s="11"/>
      <c r="G285" s="11"/>
      <c r="H285" s="11"/>
      <c r="I285" s="11"/>
      <c r="J285" s="11"/>
      <c r="K285" s="82"/>
      <c r="L285" s="82"/>
      <c r="M285" s="11"/>
      <c r="N285" s="11"/>
      <c r="O285" s="11"/>
      <c r="P285" s="82"/>
      <c r="Q285" s="11"/>
      <c r="R285" s="11"/>
      <c r="S285" s="11"/>
      <c r="T285" s="11"/>
      <c r="U285" s="11"/>
      <c r="V285" s="11"/>
      <c r="W285" s="11"/>
      <c r="X285" s="11"/>
      <c r="Y285" s="11"/>
      <c r="Z285" s="11"/>
      <c r="AA285" s="11"/>
      <c r="AB285" s="11"/>
    </row>
    <row r="286" spans="1:28" ht="15.75" customHeight="1">
      <c r="A286" s="11"/>
      <c r="B286" s="11"/>
      <c r="C286" s="11"/>
      <c r="D286" s="11"/>
      <c r="E286" s="11"/>
      <c r="F286" s="11"/>
      <c r="G286" s="11"/>
      <c r="H286" s="11"/>
      <c r="I286" s="11"/>
      <c r="J286" s="11"/>
      <c r="K286" s="82"/>
      <c r="L286" s="82"/>
      <c r="M286" s="11"/>
      <c r="N286" s="11"/>
      <c r="O286" s="11"/>
      <c r="P286" s="82"/>
      <c r="Q286" s="11"/>
      <c r="R286" s="11"/>
      <c r="S286" s="11"/>
      <c r="T286" s="11"/>
      <c r="U286" s="11"/>
      <c r="V286" s="11"/>
      <c r="W286" s="11"/>
      <c r="X286" s="11"/>
      <c r="Y286" s="11"/>
      <c r="Z286" s="11"/>
      <c r="AA286" s="11"/>
      <c r="AB286" s="11"/>
    </row>
    <row r="287" spans="1:28" ht="15.75" customHeight="1">
      <c r="A287" s="11"/>
      <c r="B287" s="11"/>
      <c r="C287" s="11"/>
      <c r="D287" s="11"/>
      <c r="E287" s="11"/>
      <c r="F287" s="11"/>
      <c r="G287" s="11"/>
      <c r="H287" s="11"/>
      <c r="I287" s="11"/>
      <c r="J287" s="11"/>
      <c r="K287" s="82"/>
      <c r="L287" s="82"/>
      <c r="M287" s="11"/>
      <c r="N287" s="11"/>
      <c r="O287" s="11"/>
      <c r="P287" s="82"/>
      <c r="Q287" s="11"/>
      <c r="R287" s="11"/>
      <c r="S287" s="11"/>
      <c r="T287" s="11"/>
      <c r="U287" s="11"/>
      <c r="V287" s="11"/>
      <c r="W287" s="11"/>
      <c r="X287" s="11"/>
      <c r="Y287" s="11"/>
      <c r="Z287" s="11"/>
      <c r="AA287" s="11"/>
      <c r="AB287" s="11"/>
    </row>
    <row r="288" spans="1:28" ht="15.75" customHeight="1">
      <c r="A288" s="11"/>
      <c r="B288" s="11"/>
      <c r="C288" s="11"/>
      <c r="D288" s="11"/>
      <c r="E288" s="11"/>
      <c r="F288" s="11"/>
      <c r="G288" s="11"/>
      <c r="H288" s="11"/>
      <c r="I288" s="11"/>
      <c r="J288" s="11"/>
      <c r="K288" s="82"/>
      <c r="L288" s="82"/>
      <c r="M288" s="11"/>
      <c r="N288" s="11"/>
      <c r="O288" s="11"/>
      <c r="P288" s="82"/>
      <c r="Q288" s="11"/>
      <c r="R288" s="11"/>
      <c r="S288" s="11"/>
      <c r="T288" s="11"/>
      <c r="U288" s="11"/>
      <c r="V288" s="11"/>
      <c r="W288" s="11"/>
      <c r="X288" s="11"/>
      <c r="Y288" s="11"/>
      <c r="Z288" s="11"/>
      <c r="AA288" s="11"/>
      <c r="AB288" s="11"/>
    </row>
    <row r="289" spans="1:28" ht="15.75" customHeight="1">
      <c r="A289" s="11"/>
      <c r="B289" s="11"/>
      <c r="C289" s="11"/>
      <c r="D289" s="11"/>
      <c r="E289" s="11"/>
      <c r="F289" s="11"/>
      <c r="G289" s="11"/>
      <c r="H289" s="11"/>
      <c r="I289" s="11"/>
      <c r="J289" s="11"/>
      <c r="K289" s="82"/>
      <c r="L289" s="82"/>
      <c r="M289" s="11"/>
      <c r="N289" s="11"/>
      <c r="O289" s="11"/>
      <c r="P289" s="82"/>
      <c r="Q289" s="11"/>
      <c r="R289" s="11"/>
      <c r="S289" s="11"/>
      <c r="T289" s="11"/>
      <c r="U289" s="11"/>
      <c r="V289" s="11"/>
      <c r="W289" s="11"/>
      <c r="X289" s="11"/>
      <c r="Y289" s="11"/>
      <c r="Z289" s="11"/>
      <c r="AA289" s="11"/>
      <c r="AB289" s="11"/>
    </row>
    <row r="290" spans="1:28" ht="15.75" customHeight="1">
      <c r="A290" s="11"/>
      <c r="B290" s="11"/>
      <c r="C290" s="11"/>
      <c r="D290" s="11"/>
      <c r="E290" s="11"/>
      <c r="F290" s="11"/>
      <c r="G290" s="11"/>
      <c r="H290" s="11"/>
      <c r="I290" s="11"/>
      <c r="J290" s="11"/>
      <c r="K290" s="82"/>
      <c r="L290" s="82"/>
      <c r="M290" s="11"/>
      <c r="N290" s="11"/>
      <c r="O290" s="11"/>
      <c r="P290" s="82"/>
      <c r="Q290" s="11"/>
      <c r="R290" s="11"/>
      <c r="S290" s="11"/>
      <c r="T290" s="11"/>
      <c r="U290" s="11"/>
      <c r="V290" s="11"/>
      <c r="W290" s="11"/>
      <c r="X290" s="11"/>
      <c r="Y290" s="11"/>
      <c r="Z290" s="11"/>
      <c r="AA290" s="11"/>
      <c r="AB290" s="11"/>
    </row>
    <row r="291" spans="1:28" ht="15.75" customHeight="1">
      <c r="A291" s="11"/>
      <c r="B291" s="11"/>
      <c r="C291" s="11"/>
      <c r="D291" s="11"/>
      <c r="E291" s="11"/>
      <c r="F291" s="11"/>
      <c r="G291" s="11"/>
      <c r="H291" s="11"/>
      <c r="I291" s="11"/>
      <c r="J291" s="11"/>
      <c r="K291" s="82"/>
      <c r="L291" s="82"/>
      <c r="M291" s="11"/>
      <c r="N291" s="11"/>
      <c r="O291" s="11"/>
      <c r="P291" s="82"/>
      <c r="Q291" s="11"/>
      <c r="R291" s="11"/>
      <c r="S291" s="11"/>
      <c r="T291" s="11"/>
      <c r="U291" s="11"/>
      <c r="V291" s="11"/>
      <c r="W291" s="11"/>
      <c r="X291" s="11"/>
      <c r="Y291" s="11"/>
      <c r="Z291" s="11"/>
      <c r="AA291" s="11"/>
      <c r="AB291" s="11"/>
    </row>
    <row r="292" spans="1:28" ht="15.75" customHeight="1">
      <c r="A292" s="11"/>
      <c r="B292" s="11"/>
      <c r="C292" s="11"/>
      <c r="D292" s="11"/>
      <c r="E292" s="11"/>
      <c r="F292" s="11"/>
      <c r="G292" s="11"/>
      <c r="H292" s="11"/>
      <c r="I292" s="11"/>
      <c r="J292" s="11"/>
      <c r="K292" s="82"/>
      <c r="L292" s="82"/>
      <c r="M292" s="11"/>
      <c r="N292" s="11"/>
      <c r="O292" s="11"/>
      <c r="P292" s="82"/>
      <c r="Q292" s="11"/>
      <c r="R292" s="11"/>
      <c r="S292" s="11"/>
      <c r="T292" s="11"/>
      <c r="U292" s="11"/>
      <c r="V292" s="11"/>
      <c r="W292" s="11"/>
      <c r="X292" s="11"/>
      <c r="Y292" s="11"/>
      <c r="Z292" s="11"/>
      <c r="AA292" s="11"/>
      <c r="AB292" s="11"/>
    </row>
    <row r="293" spans="1:28" ht="15.75" customHeight="1">
      <c r="A293" s="11"/>
      <c r="B293" s="11"/>
      <c r="C293" s="11"/>
      <c r="D293" s="11"/>
      <c r="E293" s="11"/>
      <c r="F293" s="11"/>
      <c r="G293" s="11"/>
      <c r="H293" s="11"/>
      <c r="I293" s="11"/>
      <c r="J293" s="11"/>
      <c r="K293" s="82"/>
      <c r="L293" s="82"/>
      <c r="M293" s="11"/>
      <c r="N293" s="11"/>
      <c r="O293" s="11"/>
      <c r="P293" s="82"/>
      <c r="Q293" s="11"/>
      <c r="R293" s="11"/>
      <c r="S293" s="11"/>
      <c r="T293" s="11"/>
      <c r="U293" s="11"/>
      <c r="V293" s="11"/>
      <c r="W293" s="11"/>
      <c r="X293" s="11"/>
      <c r="Y293" s="11"/>
      <c r="Z293" s="11"/>
      <c r="AA293" s="11"/>
      <c r="AB293" s="11"/>
    </row>
    <row r="294" spans="1:28" ht="15.75" customHeight="1">
      <c r="A294" s="11"/>
      <c r="B294" s="11"/>
      <c r="C294" s="11"/>
      <c r="D294" s="11"/>
      <c r="E294" s="11"/>
      <c r="F294" s="11"/>
      <c r="G294" s="11"/>
      <c r="H294" s="11"/>
      <c r="I294" s="11"/>
      <c r="J294" s="11"/>
      <c r="K294" s="82"/>
      <c r="L294" s="82"/>
      <c r="M294" s="11"/>
      <c r="N294" s="11"/>
      <c r="O294" s="11"/>
      <c r="P294" s="82"/>
      <c r="Q294" s="11"/>
      <c r="R294" s="11"/>
      <c r="S294" s="11"/>
      <c r="T294" s="11"/>
      <c r="U294" s="11"/>
      <c r="V294" s="11"/>
      <c r="W294" s="11"/>
      <c r="X294" s="11"/>
      <c r="Y294" s="11"/>
      <c r="Z294" s="11"/>
      <c r="AA294" s="11"/>
      <c r="AB294" s="11"/>
    </row>
    <row r="295" spans="1:28" ht="15.75" customHeight="1">
      <c r="A295" s="11"/>
      <c r="B295" s="11"/>
      <c r="C295" s="11"/>
      <c r="D295" s="11"/>
      <c r="E295" s="11"/>
      <c r="F295" s="11"/>
      <c r="G295" s="11"/>
      <c r="H295" s="11"/>
      <c r="I295" s="11"/>
      <c r="J295" s="11"/>
      <c r="K295" s="82"/>
      <c r="L295" s="82"/>
      <c r="M295" s="11"/>
      <c r="N295" s="11"/>
      <c r="O295" s="11"/>
      <c r="P295" s="82"/>
      <c r="Q295" s="11"/>
      <c r="R295" s="11"/>
      <c r="S295" s="11"/>
      <c r="T295" s="11"/>
      <c r="U295" s="11"/>
      <c r="V295" s="11"/>
      <c r="W295" s="11"/>
      <c r="X295" s="11"/>
      <c r="Y295" s="11"/>
      <c r="Z295" s="11"/>
      <c r="AA295" s="11"/>
      <c r="AB295" s="11"/>
    </row>
  </sheetData>
  <sheetProtection selectLockedCells="1"/>
  <mergeCells count="46">
    <mergeCell ref="T9:W9"/>
    <mergeCell ref="C4:E4"/>
    <mergeCell ref="C5:E5"/>
    <mergeCell ref="G6:K6"/>
    <mergeCell ref="A7:A9"/>
    <mergeCell ref="B7:B9"/>
    <mergeCell ref="C7:C9"/>
    <mergeCell ref="D7:D9"/>
    <mergeCell ref="E7:E9"/>
    <mergeCell ref="F7:F9"/>
    <mergeCell ref="G114:J114"/>
    <mergeCell ref="K114:L114"/>
    <mergeCell ref="M114:N114"/>
    <mergeCell ref="Q7:Q9"/>
    <mergeCell ref="R7:R9"/>
    <mergeCell ref="M8:M9"/>
    <mergeCell ref="N8:N9"/>
    <mergeCell ref="P8:P9"/>
    <mergeCell ref="G110:J110"/>
    <mergeCell ref="M110:N110"/>
    <mergeCell ref="G112:J112"/>
    <mergeCell ref="K112:L112"/>
    <mergeCell ref="M112:N112"/>
    <mergeCell ref="O8:O9"/>
    <mergeCell ref="E116:F116"/>
    <mergeCell ref="M116:N116"/>
    <mergeCell ref="E117:F117"/>
    <mergeCell ref="M117:N117"/>
    <mergeCell ref="E118:F118"/>
    <mergeCell ref="M118:N118"/>
    <mergeCell ref="E119:F119"/>
    <mergeCell ref="M119:N119"/>
    <mergeCell ref="E120:F120"/>
    <mergeCell ref="M120:N120"/>
    <mergeCell ref="E121:F121"/>
    <mergeCell ref="M121:N121"/>
    <mergeCell ref="E125:F125"/>
    <mergeCell ref="M125:N125"/>
    <mergeCell ref="M126:N126"/>
    <mergeCell ref="M127:N127"/>
    <mergeCell ref="E122:F122"/>
    <mergeCell ref="M122:N122"/>
    <mergeCell ref="E123:F123"/>
    <mergeCell ref="M123:N123"/>
    <mergeCell ref="E124:F124"/>
    <mergeCell ref="M124:N124"/>
  </mergeCells>
  <phoneticPr fontId="33"/>
  <conditionalFormatting sqref="C4:E5 B18:J18 F10:F12 E13:F17 M10:O109 B20:J109 B19:F19">
    <cfRule type="cellIs" dxfId="13" priority="13" operator="equal">
      <formula>""</formula>
    </cfRule>
  </conditionalFormatting>
  <conditionalFormatting sqref="L17:L109">
    <cfRule type="cellIs" dxfId="12" priority="12" stopIfTrue="1" operator="equal">
      <formula>""</formula>
    </cfRule>
  </conditionalFormatting>
  <conditionalFormatting sqref="K112">
    <cfRule type="cellIs" dxfId="11" priority="11" operator="equal">
      <formula>""</formula>
    </cfRule>
  </conditionalFormatting>
  <conditionalFormatting sqref="K114">
    <cfRule type="cellIs" dxfId="10" priority="10" operator="equal">
      <formula>""</formula>
    </cfRule>
  </conditionalFormatting>
  <conditionalFormatting sqref="P112:Q112">
    <cfRule type="containsBlanks" dxfId="9" priority="9" stopIfTrue="1">
      <formula>LEN(TRIM(P112))=0</formula>
    </cfRule>
  </conditionalFormatting>
  <conditionalFormatting sqref="B10:D16 B17:C17">
    <cfRule type="cellIs" dxfId="8" priority="8" stopIfTrue="1" operator="equal">
      <formula>""</formula>
    </cfRule>
  </conditionalFormatting>
  <conditionalFormatting sqref="E10:E12">
    <cfRule type="cellIs" dxfId="7" priority="7" stopIfTrue="1" operator="equal">
      <formula>""</formula>
    </cfRule>
  </conditionalFormatting>
  <conditionalFormatting sqref="G10:J16">
    <cfRule type="cellIs" dxfId="6" priority="6" stopIfTrue="1" operator="equal">
      <formula>""</formula>
    </cfRule>
  </conditionalFormatting>
  <conditionalFormatting sqref="D17">
    <cfRule type="cellIs" dxfId="5" priority="5" stopIfTrue="1" operator="equal">
      <formula>""</formula>
    </cfRule>
  </conditionalFormatting>
  <conditionalFormatting sqref="G17:J17">
    <cfRule type="cellIs" dxfId="4" priority="3" stopIfTrue="1" operator="equal">
      <formula>""</formula>
    </cfRule>
  </conditionalFormatting>
  <conditionalFormatting sqref="L10:L16">
    <cfRule type="cellIs" dxfId="3" priority="2" operator="equal">
      <formula>""</formula>
    </cfRule>
  </conditionalFormatting>
  <conditionalFormatting sqref="G19:J19">
    <cfRule type="cellIs" dxfId="2" priority="1" stopIfTrue="1" operator="equal">
      <formula>""</formula>
    </cfRule>
  </conditionalFormatting>
  <dataValidations count="3">
    <dataValidation type="list" allowBlank="1" showErrorMessage="1" sqref="C10:C109" xr:uid="{A867C7CF-4070-45E9-B311-CE855EDBAC21}">
      <formula1>$W$11:$W$18</formula1>
    </dataValidation>
    <dataValidation type="list" allowBlank="1" showErrorMessage="1" sqref="B10:B109" xr:uid="{4E8CCE74-240D-49D7-B1FC-A7808FB1F2BE}">
      <formula1>$T$11:$T$21</formula1>
    </dataValidation>
    <dataValidation type="list" allowBlank="1" showErrorMessage="1" sqref="E10:F109" xr:uid="{127F5DF8-C73B-4C1B-86E7-2F4BB5C0C221}">
      <formula1>"〇"</formula1>
    </dataValidation>
  </dataValidations>
  <printOptions horizontalCentered="1"/>
  <pageMargins left="0.43307086614173229" right="0.43307086614173229" top="0.74803149606299213" bottom="0.74803149606299213" header="0.31496062992125984" footer="0.31496062992125984"/>
  <pageSetup paperSize="9" scale="60" fitToHeight="0" pageOrder="overThenDown"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877C8-A9DD-4CFF-B07A-0368B03353FC}">
  <sheetPr codeName="Sheet11">
    <tabColor theme="8" tint="0.39997558519241921"/>
    <pageSetUpPr fitToPage="1"/>
  </sheetPr>
  <dimension ref="A1:T27"/>
  <sheetViews>
    <sheetView tabSelected="1" view="pageBreakPreview" zoomScale="115" zoomScaleNormal="70" zoomScaleSheetLayoutView="115" workbookViewId="0">
      <pane xSplit="4" ySplit="6" topLeftCell="E7" activePane="bottomRight" state="frozen"/>
      <selection activeCell="AB25" sqref="AB25"/>
      <selection pane="topRight" activeCell="AB25" sqref="AB25"/>
      <selection pane="bottomLeft" activeCell="AB25" sqref="AB25"/>
      <selection pane="bottomRight" activeCell="J21" sqref="J21"/>
    </sheetView>
  </sheetViews>
  <sheetFormatPr defaultColWidth="12.625" defaultRowHeight="15" customHeight="1"/>
  <cols>
    <col min="1" max="1" width="3.5" style="294" customWidth="1"/>
    <col min="2" max="3" width="6.5" style="294" customWidth="1"/>
    <col min="4" max="4" width="12.75" style="294" customWidth="1"/>
    <col min="5" max="8" width="8.625" style="294" customWidth="1"/>
    <col min="9" max="9" width="11.125" style="294" customWidth="1"/>
    <col min="10" max="10" width="12.75" style="294" customWidth="1"/>
    <col min="11" max="11" width="8.75" style="294" customWidth="1"/>
    <col min="12" max="12" width="12.875" style="294" customWidth="1"/>
    <col min="13" max="13" width="3.75" style="69" customWidth="1"/>
    <col min="14" max="14" width="30.25" style="69" bestFit="1" customWidth="1"/>
    <col min="15" max="15" width="9.375" style="69" customWidth="1"/>
    <col min="16" max="16" width="11" style="69" customWidth="1"/>
    <col min="17" max="18" width="11" style="294" customWidth="1"/>
    <col min="19" max="19" width="15.125" style="294" customWidth="1"/>
    <col min="20" max="20" width="11.5" style="294" customWidth="1"/>
    <col min="21" max="16384" width="12.625" style="294"/>
  </cols>
  <sheetData>
    <row r="1" spans="1:20" s="69" customFormat="1" ht="18" customHeight="1">
      <c r="A1" s="291" t="s">
        <v>51</v>
      </c>
      <c r="J1" s="68"/>
      <c r="K1" s="68"/>
      <c r="L1" s="68"/>
      <c r="M1" s="68"/>
      <c r="N1" s="68"/>
      <c r="O1" s="68"/>
      <c r="P1" s="68"/>
      <c r="Q1" s="68"/>
      <c r="R1" s="68"/>
      <c r="S1" s="68"/>
      <c r="T1" s="68"/>
    </row>
    <row r="2" spans="1:20" s="69" customFormat="1" ht="18" customHeight="1">
      <c r="A2" s="605" t="s">
        <v>106</v>
      </c>
      <c r="B2" s="605"/>
      <c r="C2" s="605"/>
      <c r="D2" s="605"/>
      <c r="E2" s="605"/>
      <c r="F2" s="605"/>
      <c r="G2" s="605"/>
      <c r="H2" s="605"/>
      <c r="I2" s="605"/>
      <c r="J2" s="605"/>
      <c r="K2" s="605"/>
      <c r="L2" s="605"/>
      <c r="M2" s="292"/>
      <c r="N2" s="292"/>
      <c r="O2" s="293" t="s">
        <v>207</v>
      </c>
      <c r="P2" s="293"/>
      <c r="Q2" s="292"/>
      <c r="R2" s="292"/>
      <c r="S2" s="292"/>
      <c r="T2" s="292"/>
    </row>
    <row r="3" spans="1:20" ht="25.5" customHeight="1">
      <c r="A3" s="606"/>
      <c r="B3" s="607"/>
      <c r="D3" s="65" t="s">
        <v>50</v>
      </c>
      <c r="E3" s="608"/>
      <c r="F3" s="608"/>
      <c r="G3" s="608"/>
      <c r="H3" s="608"/>
      <c r="I3" s="608"/>
      <c r="J3" s="608"/>
      <c r="K3" s="608"/>
      <c r="L3" s="295"/>
      <c r="M3" s="68"/>
      <c r="N3" s="296"/>
      <c r="O3" s="121" t="s">
        <v>17</v>
      </c>
      <c r="P3" s="119" t="s">
        <v>105</v>
      </c>
      <c r="Q3" s="295"/>
      <c r="R3" s="297"/>
      <c r="S3" s="295"/>
      <c r="T3" s="295"/>
    </row>
    <row r="4" spans="1:20" ht="12.75" customHeight="1" thickBot="1">
      <c r="A4" s="298"/>
      <c r="B4" s="298"/>
      <c r="C4" s="298"/>
      <c r="D4" s="298"/>
      <c r="E4" s="298"/>
      <c r="F4" s="298"/>
      <c r="G4" s="298"/>
      <c r="H4" s="298"/>
      <c r="I4" s="298"/>
      <c r="J4" s="299"/>
      <c r="K4" s="297"/>
      <c r="L4" s="297"/>
      <c r="M4" s="300"/>
      <c r="N4" s="301"/>
      <c r="O4" s="121" t="s">
        <v>20</v>
      </c>
      <c r="P4" s="120" t="s">
        <v>104</v>
      </c>
      <c r="Q4" s="297"/>
      <c r="R4" s="297"/>
      <c r="S4" s="297"/>
      <c r="T4" s="297"/>
    </row>
    <row r="5" spans="1:20" ht="20.25" customHeight="1">
      <c r="A5" s="609" t="s">
        <v>6</v>
      </c>
      <c r="B5" s="611" t="s">
        <v>79</v>
      </c>
      <c r="C5" s="611" t="s">
        <v>37</v>
      </c>
      <c r="D5" s="612" t="s">
        <v>49</v>
      </c>
      <c r="E5" s="318" t="s">
        <v>208</v>
      </c>
      <c r="F5" s="318"/>
      <c r="G5" s="318"/>
      <c r="H5" s="318"/>
      <c r="I5" s="614" t="s">
        <v>209</v>
      </c>
      <c r="J5" s="616" t="s">
        <v>48</v>
      </c>
      <c r="K5" s="618" t="s">
        <v>47</v>
      </c>
      <c r="L5" s="602" t="s">
        <v>96</v>
      </c>
      <c r="N5" s="302"/>
      <c r="O5" s="121" t="s">
        <v>86</v>
      </c>
      <c r="P5" s="120" t="s">
        <v>119</v>
      </c>
    </row>
    <row r="6" spans="1:20" ht="17.25" customHeight="1">
      <c r="A6" s="610"/>
      <c r="B6" s="610"/>
      <c r="C6" s="610"/>
      <c r="D6" s="613"/>
      <c r="E6" s="319" t="s">
        <v>123</v>
      </c>
      <c r="F6" s="319" t="s">
        <v>122</v>
      </c>
      <c r="G6" s="319" t="s">
        <v>121</v>
      </c>
      <c r="H6" s="319" t="s">
        <v>210</v>
      </c>
      <c r="I6" s="615"/>
      <c r="J6" s="617"/>
      <c r="K6" s="619"/>
      <c r="L6" s="602"/>
      <c r="N6" s="302"/>
      <c r="O6" s="121" t="s">
        <v>82</v>
      </c>
      <c r="P6" s="120" t="s">
        <v>120</v>
      </c>
    </row>
    <row r="7" spans="1:20" ht="42.75" customHeight="1">
      <c r="A7" s="320">
        <v>1</v>
      </c>
      <c r="B7" s="321" t="s">
        <v>11</v>
      </c>
      <c r="C7" s="322" t="s">
        <v>17</v>
      </c>
      <c r="D7" s="304" t="s">
        <v>127</v>
      </c>
      <c r="E7" s="323"/>
      <c r="F7" s="323"/>
      <c r="G7" s="323"/>
      <c r="H7" s="323"/>
      <c r="I7" s="324">
        <v>60100</v>
      </c>
      <c r="J7" s="326">
        <f>SUM(E7:I7)</f>
        <v>60100</v>
      </c>
      <c r="K7" s="325"/>
      <c r="L7" s="329"/>
      <c r="N7" s="84"/>
      <c r="O7" s="121" t="s">
        <v>83</v>
      </c>
      <c r="P7" s="121" t="s">
        <v>84</v>
      </c>
    </row>
    <row r="8" spans="1:20" ht="42.75" customHeight="1">
      <c r="A8" s="303">
        <v>2</v>
      </c>
      <c r="B8" s="321" t="s">
        <v>11</v>
      </c>
      <c r="C8" s="322" t="s">
        <v>20</v>
      </c>
      <c r="D8" s="304" t="s">
        <v>128</v>
      </c>
      <c r="E8" s="323"/>
      <c r="F8" s="323"/>
      <c r="G8" s="323"/>
      <c r="H8" s="323"/>
      <c r="I8" s="324">
        <v>60100</v>
      </c>
      <c r="J8" s="326">
        <f t="shared" ref="J8:J21" si="0">SUM(E8:I8)</f>
        <v>60100</v>
      </c>
      <c r="K8" s="325"/>
      <c r="L8" s="329"/>
      <c r="N8" s="301"/>
      <c r="O8" s="121" t="s">
        <v>90</v>
      </c>
      <c r="P8" s="121" t="s">
        <v>22</v>
      </c>
    </row>
    <row r="9" spans="1:20" ht="42.75" customHeight="1">
      <c r="A9" s="320">
        <v>3</v>
      </c>
      <c r="B9" s="321" t="s">
        <v>11</v>
      </c>
      <c r="C9" s="322" t="s">
        <v>20</v>
      </c>
      <c r="D9" s="304" t="s">
        <v>129</v>
      </c>
      <c r="E9" s="323"/>
      <c r="F9" s="323"/>
      <c r="G9" s="323"/>
      <c r="H9" s="323"/>
      <c r="I9" s="324">
        <v>60100</v>
      </c>
      <c r="J9" s="326">
        <f t="shared" si="0"/>
        <v>60100</v>
      </c>
      <c r="K9" s="325"/>
      <c r="L9" s="329"/>
      <c r="N9" s="84"/>
      <c r="O9" s="121" t="s">
        <v>91</v>
      </c>
      <c r="P9" s="121" t="s">
        <v>23</v>
      </c>
    </row>
    <row r="10" spans="1:20" ht="42.75" customHeight="1">
      <c r="A10" s="303">
        <v>4</v>
      </c>
      <c r="B10" s="321" t="s">
        <v>119</v>
      </c>
      <c r="C10" s="322" t="s">
        <v>20</v>
      </c>
      <c r="D10" s="304" t="s">
        <v>130</v>
      </c>
      <c r="E10" s="323"/>
      <c r="F10" s="323"/>
      <c r="G10" s="323"/>
      <c r="H10" s="323"/>
      <c r="I10" s="324">
        <v>60100</v>
      </c>
      <c r="J10" s="326">
        <f t="shared" si="0"/>
        <v>60100</v>
      </c>
      <c r="K10" s="325"/>
      <c r="L10" s="329"/>
      <c r="N10" s="84"/>
      <c r="O10" s="305"/>
      <c r="P10" s="121" t="s">
        <v>24</v>
      </c>
    </row>
    <row r="11" spans="1:20" ht="42.75" customHeight="1">
      <c r="A11" s="320">
        <v>5</v>
      </c>
      <c r="B11" s="321" t="s">
        <v>119</v>
      </c>
      <c r="C11" s="322" t="s">
        <v>20</v>
      </c>
      <c r="D11" s="304" t="s">
        <v>237</v>
      </c>
      <c r="E11" s="323"/>
      <c r="F11" s="323"/>
      <c r="G11" s="323"/>
      <c r="H11" s="323"/>
      <c r="I11" s="324">
        <v>60100</v>
      </c>
      <c r="J11" s="326">
        <f t="shared" si="0"/>
        <v>60100</v>
      </c>
      <c r="K11" s="325"/>
      <c r="L11" s="329"/>
      <c r="N11" s="84"/>
      <c r="O11" s="305"/>
      <c r="P11" s="121" t="s">
        <v>26</v>
      </c>
    </row>
    <row r="12" spans="1:20" ht="42.75" customHeight="1">
      <c r="A12" s="303">
        <v>6</v>
      </c>
      <c r="B12" s="321" t="s">
        <v>120</v>
      </c>
      <c r="C12" s="322" t="s">
        <v>17</v>
      </c>
      <c r="D12" s="304" t="s">
        <v>198</v>
      </c>
      <c r="E12" s="323"/>
      <c r="F12" s="323"/>
      <c r="G12" s="323"/>
      <c r="H12" s="323"/>
      <c r="I12" s="324">
        <v>61240</v>
      </c>
      <c r="J12" s="326">
        <f t="shared" si="0"/>
        <v>61240</v>
      </c>
      <c r="K12" s="325"/>
      <c r="L12" s="329"/>
      <c r="N12" s="302"/>
      <c r="O12" s="305"/>
      <c r="P12" s="121" t="s">
        <v>27</v>
      </c>
    </row>
    <row r="13" spans="1:20" ht="42.75" customHeight="1">
      <c r="A13" s="320">
        <v>7</v>
      </c>
      <c r="B13" s="321" t="s">
        <v>120</v>
      </c>
      <c r="C13" s="322" t="s">
        <v>20</v>
      </c>
      <c r="D13" s="304" t="s">
        <v>199</v>
      </c>
      <c r="E13" s="323"/>
      <c r="F13" s="323"/>
      <c r="G13" s="323"/>
      <c r="H13" s="323"/>
      <c r="I13" s="324">
        <v>60560</v>
      </c>
      <c r="J13" s="326">
        <f t="shared" si="0"/>
        <v>60560</v>
      </c>
      <c r="K13" s="325"/>
      <c r="L13" s="329"/>
      <c r="N13" s="302"/>
      <c r="O13" s="305"/>
    </row>
    <row r="14" spans="1:20" ht="42.75" customHeight="1">
      <c r="A14" s="303">
        <v>8</v>
      </c>
      <c r="B14" s="321" t="s">
        <v>120</v>
      </c>
      <c r="C14" s="322" t="s">
        <v>20</v>
      </c>
      <c r="D14" s="321" t="s">
        <v>200</v>
      </c>
      <c r="E14" s="323"/>
      <c r="F14" s="323"/>
      <c r="G14" s="323"/>
      <c r="H14" s="323"/>
      <c r="I14" s="324">
        <v>60560</v>
      </c>
      <c r="J14" s="326">
        <f t="shared" si="0"/>
        <v>60560</v>
      </c>
      <c r="K14" s="325"/>
      <c r="L14" s="330"/>
      <c r="N14" s="302"/>
      <c r="O14" s="305"/>
    </row>
    <row r="15" spans="1:20" ht="42.75" customHeight="1">
      <c r="A15" s="320">
        <v>9</v>
      </c>
      <c r="B15" s="321" t="s">
        <v>120</v>
      </c>
      <c r="C15" s="322" t="s">
        <v>20</v>
      </c>
      <c r="D15" s="304" t="s">
        <v>238</v>
      </c>
      <c r="E15" s="323"/>
      <c r="F15" s="323"/>
      <c r="G15" s="323"/>
      <c r="H15" s="323"/>
      <c r="I15" s="324">
        <v>63000</v>
      </c>
      <c r="J15" s="326">
        <f t="shared" si="0"/>
        <v>63000</v>
      </c>
      <c r="K15" s="325"/>
      <c r="L15" s="329"/>
      <c r="N15" s="302"/>
    </row>
    <row r="16" spans="1:20" ht="42.75" customHeight="1">
      <c r="A16" s="303">
        <v>10</v>
      </c>
      <c r="B16" s="321"/>
      <c r="C16" s="322"/>
      <c r="D16" s="304"/>
      <c r="E16" s="323"/>
      <c r="F16" s="323"/>
      <c r="G16" s="323"/>
      <c r="H16" s="323"/>
      <c r="I16" s="324"/>
      <c r="J16" s="326">
        <f t="shared" si="0"/>
        <v>0</v>
      </c>
      <c r="K16" s="325"/>
      <c r="L16" s="329"/>
    </row>
    <row r="17" spans="1:20" ht="42.75" customHeight="1">
      <c r="A17" s="320">
        <v>11</v>
      </c>
      <c r="B17" s="321"/>
      <c r="C17" s="322"/>
      <c r="D17" s="304"/>
      <c r="E17" s="323"/>
      <c r="F17" s="323"/>
      <c r="G17" s="323"/>
      <c r="H17" s="323"/>
      <c r="I17" s="324"/>
      <c r="J17" s="326">
        <f t="shared" si="0"/>
        <v>0</v>
      </c>
      <c r="K17" s="325"/>
      <c r="L17" s="329"/>
    </row>
    <row r="18" spans="1:20" ht="42.75" customHeight="1">
      <c r="A18" s="303">
        <v>12</v>
      </c>
      <c r="B18" s="321"/>
      <c r="C18" s="322"/>
      <c r="D18" s="304"/>
      <c r="E18" s="323"/>
      <c r="F18" s="323"/>
      <c r="G18" s="323"/>
      <c r="H18" s="323"/>
      <c r="I18" s="324"/>
      <c r="J18" s="326">
        <f t="shared" si="0"/>
        <v>0</v>
      </c>
      <c r="K18" s="325"/>
      <c r="L18" s="329"/>
    </row>
    <row r="19" spans="1:20" ht="42.75" customHeight="1">
      <c r="A19" s="320">
        <v>13</v>
      </c>
      <c r="B19" s="321"/>
      <c r="C19" s="322"/>
      <c r="D19" s="304"/>
      <c r="E19" s="323"/>
      <c r="F19" s="323"/>
      <c r="G19" s="323"/>
      <c r="H19" s="323"/>
      <c r="I19" s="324"/>
      <c r="J19" s="326">
        <f t="shared" si="0"/>
        <v>0</v>
      </c>
      <c r="K19" s="325"/>
      <c r="L19" s="329"/>
    </row>
    <row r="20" spans="1:20" ht="42.75" customHeight="1">
      <c r="A20" s="303">
        <v>14</v>
      </c>
      <c r="B20" s="321"/>
      <c r="C20" s="322"/>
      <c r="D20" s="304"/>
      <c r="E20" s="323"/>
      <c r="F20" s="323"/>
      <c r="G20" s="323"/>
      <c r="H20" s="323"/>
      <c r="I20" s="324"/>
      <c r="J20" s="326">
        <f t="shared" si="0"/>
        <v>0</v>
      </c>
      <c r="K20" s="325"/>
      <c r="L20" s="329"/>
    </row>
    <row r="21" spans="1:20" ht="42.75" customHeight="1" thickBot="1">
      <c r="A21" s="320">
        <v>15</v>
      </c>
      <c r="B21" s="321"/>
      <c r="C21" s="322"/>
      <c r="D21" s="304"/>
      <c r="E21" s="323"/>
      <c r="F21" s="323"/>
      <c r="G21" s="323"/>
      <c r="H21" s="323"/>
      <c r="I21" s="324"/>
      <c r="J21" s="327">
        <f t="shared" si="0"/>
        <v>0</v>
      </c>
      <c r="K21" s="325"/>
      <c r="L21" s="329"/>
    </row>
    <row r="22" spans="1:20" s="69" customFormat="1" ht="10.5" customHeight="1" thickBot="1">
      <c r="A22" s="328"/>
      <c r="B22" s="70"/>
      <c r="C22" s="71"/>
      <c r="D22" s="72"/>
      <c r="E22" s="72"/>
      <c r="F22" s="72"/>
      <c r="G22" s="306"/>
      <c r="H22" s="306"/>
      <c r="I22" s="306"/>
      <c r="J22" s="306"/>
      <c r="K22" s="300"/>
    </row>
    <row r="23" spans="1:20" s="69" customFormat="1" ht="24" customHeight="1" thickBot="1">
      <c r="A23" s="66"/>
      <c r="B23" s="66"/>
      <c r="C23" s="66"/>
      <c r="D23" s="72" t="s">
        <v>54</v>
      </c>
      <c r="E23" s="603">
        <v>603380</v>
      </c>
      <c r="F23" s="604"/>
      <c r="H23" s="67"/>
      <c r="I23" s="67" t="s">
        <v>97</v>
      </c>
      <c r="J23" s="307">
        <f>SUM(J7:J21)</f>
        <v>545860</v>
      </c>
      <c r="K23" s="72" t="s">
        <v>81</v>
      </c>
      <c r="L23" s="308">
        <f>E23-J23</f>
        <v>57520</v>
      </c>
    </row>
    <row r="24" spans="1:20" s="69" customFormat="1" ht="10.5" customHeight="1">
      <c r="A24" s="309"/>
      <c r="B24" s="310"/>
      <c r="C24" s="310"/>
      <c r="D24" s="310"/>
      <c r="E24" s="306"/>
      <c r="F24" s="306"/>
      <c r="G24" s="68"/>
      <c r="H24" s="68"/>
      <c r="I24" s="68"/>
      <c r="J24" s="311"/>
      <c r="K24" s="68"/>
      <c r="L24" s="311"/>
    </row>
    <row r="25" spans="1:20" s="69" customFormat="1" ht="18.75" customHeight="1">
      <c r="A25" s="68"/>
      <c r="B25" s="68" t="s">
        <v>53</v>
      </c>
      <c r="C25" s="68"/>
      <c r="D25" s="312"/>
      <c r="E25" s="312"/>
      <c r="F25" s="312"/>
      <c r="G25" s="312"/>
      <c r="H25" s="312"/>
      <c r="I25" s="312"/>
      <c r="J25" s="313"/>
      <c r="K25" s="314"/>
      <c r="L25" s="306"/>
      <c r="M25" s="306"/>
      <c r="N25" s="306"/>
      <c r="O25" s="306"/>
      <c r="P25" s="306"/>
      <c r="Q25" s="306"/>
      <c r="R25" s="306"/>
      <c r="S25" s="306"/>
      <c r="T25" s="300"/>
    </row>
    <row r="26" spans="1:20" s="69" customFormat="1" ht="18.75" customHeight="1">
      <c r="A26" s="68"/>
      <c r="B26" s="68" t="s">
        <v>52</v>
      </c>
      <c r="C26" s="68"/>
      <c r="D26" s="68"/>
      <c r="E26" s="68"/>
      <c r="F26" s="68"/>
      <c r="G26" s="68"/>
      <c r="H26" s="68"/>
      <c r="I26" s="68"/>
      <c r="J26" s="68"/>
      <c r="K26" s="68"/>
      <c r="L26" s="68"/>
      <c r="M26" s="68"/>
      <c r="N26" s="68"/>
      <c r="O26" s="68"/>
      <c r="P26" s="312"/>
      <c r="Q26" s="315"/>
      <c r="R26" s="315"/>
      <c r="S26" s="316"/>
      <c r="T26" s="300"/>
    </row>
    <row r="27" spans="1:20" s="69" customFormat="1" ht="18.75" customHeight="1">
      <c r="A27" s="68"/>
      <c r="B27" s="68" t="s">
        <v>98</v>
      </c>
      <c r="D27" s="68"/>
      <c r="E27" s="68"/>
      <c r="F27" s="68"/>
      <c r="G27" s="68"/>
      <c r="H27" s="68"/>
      <c r="I27" s="68"/>
      <c r="J27" s="312"/>
      <c r="K27" s="317"/>
      <c r="L27" s="310"/>
      <c r="M27" s="310"/>
      <c r="N27" s="310"/>
      <c r="O27" s="306"/>
      <c r="P27" s="300"/>
      <c r="Q27" s="311"/>
      <c r="R27" s="300"/>
      <c r="S27" s="306"/>
      <c r="T27" s="306"/>
    </row>
  </sheetData>
  <sheetProtection selectLockedCells="1"/>
  <mergeCells count="12">
    <mergeCell ref="L5:L6"/>
    <mergeCell ref="E23:F23"/>
    <mergeCell ref="A2:L2"/>
    <mergeCell ref="A3:B3"/>
    <mergeCell ref="E3:K3"/>
    <mergeCell ref="A5:A6"/>
    <mergeCell ref="B5:B6"/>
    <mergeCell ref="C5:C6"/>
    <mergeCell ref="D5:D6"/>
    <mergeCell ref="I5:I6"/>
    <mergeCell ref="J5:J6"/>
    <mergeCell ref="K5:K6"/>
  </mergeCells>
  <phoneticPr fontId="33"/>
  <conditionalFormatting sqref="D14">
    <cfRule type="cellIs" dxfId="1" priority="1" stopIfTrue="1" operator="equal">
      <formula>""</formula>
    </cfRule>
  </conditionalFormatting>
  <dataValidations count="3">
    <dataValidation type="list" allowBlank="1" showErrorMessage="1" sqref="B7:B21" xr:uid="{39DF7C60-1E0B-443D-9675-909476996C72}">
      <formula1>$P$3:$P$12</formula1>
    </dataValidation>
    <dataValidation type="list" allowBlank="1" showErrorMessage="1" sqref="C7:C21" xr:uid="{CF30A801-CB5A-4B9A-B7A4-11CE07E4395B}">
      <formula1>$O$3:$O$9</formula1>
    </dataValidation>
    <dataValidation type="list" allowBlank="1" showErrorMessage="1" sqref="B22:C22" xr:uid="{AB9B5010-EC07-416D-95D7-DFB4EEF848B6}">
      <formula1>#REF!</formula1>
    </dataValidation>
  </dataValidations>
  <pageMargins left="0.7" right="0.7" top="0.45" bottom="0.62" header="0" footer="0"/>
  <pageSetup paperSize="9" scale="8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8" tint="0.39997558519241921"/>
  </sheetPr>
  <dimension ref="A1:W44"/>
  <sheetViews>
    <sheetView showGridLines="0" showZeros="0" view="pageBreakPreview" zoomScale="80" zoomScaleNormal="80" zoomScaleSheetLayoutView="80" workbookViewId="0">
      <selection activeCell="P25" sqref="P25:Q25"/>
    </sheetView>
  </sheetViews>
  <sheetFormatPr defaultRowHeight="18" customHeight="1"/>
  <cols>
    <col min="1" max="1" width="2.625" style="26" customWidth="1"/>
    <col min="2" max="2" width="5.5" style="131" customWidth="1"/>
    <col min="3" max="3" width="11.875" style="26" customWidth="1"/>
    <col min="4" max="15" width="5.125" style="26" customWidth="1"/>
    <col min="16" max="23" width="5.125" style="73" customWidth="1"/>
    <col min="24" max="16384" width="9" style="26"/>
  </cols>
  <sheetData>
    <row r="1" spans="1:23" ht="18" customHeight="1">
      <c r="A1" s="26" t="s">
        <v>176</v>
      </c>
    </row>
    <row r="2" spans="1:23" ht="23.25" customHeight="1">
      <c r="C2" s="27" t="s">
        <v>67</v>
      </c>
      <c r="D2" s="620" t="s">
        <v>133</v>
      </c>
      <c r="E2" s="620"/>
      <c r="F2" s="620"/>
      <c r="G2" s="620"/>
      <c r="H2" s="620"/>
      <c r="I2" s="620"/>
    </row>
    <row r="3" spans="1:23" ht="24.95" customHeight="1">
      <c r="C3" s="28" t="s">
        <v>66</v>
      </c>
      <c r="D3" s="620" t="s">
        <v>134</v>
      </c>
      <c r="E3" s="620"/>
      <c r="F3" s="620"/>
      <c r="G3" s="620"/>
      <c r="H3" s="620"/>
      <c r="I3" s="620"/>
    </row>
    <row r="4" spans="1:23" ht="24.95" customHeight="1">
      <c r="B4" s="132"/>
      <c r="C4" s="29"/>
      <c r="D4" s="29"/>
      <c r="E4" s="29"/>
      <c r="F4" s="29"/>
      <c r="G4" s="29"/>
      <c r="H4" s="29"/>
      <c r="I4" s="29"/>
      <c r="J4" s="29"/>
      <c r="K4" s="29"/>
      <c r="L4" s="29"/>
      <c r="M4" s="29"/>
      <c r="N4" s="29"/>
      <c r="O4" s="29"/>
      <c r="P4" s="133"/>
      <c r="Q4" s="133"/>
    </row>
    <row r="5" spans="1:23" ht="24.95" customHeight="1">
      <c r="B5" s="134"/>
      <c r="C5" s="31"/>
      <c r="D5" s="621"/>
      <c r="E5" s="621"/>
      <c r="F5" s="622" t="s">
        <v>65</v>
      </c>
      <c r="G5" s="622"/>
      <c r="H5" s="622"/>
      <c r="I5" s="622"/>
      <c r="J5" s="622"/>
      <c r="K5" s="622"/>
      <c r="L5" s="622"/>
      <c r="O5" s="32" t="s">
        <v>64</v>
      </c>
      <c r="P5" s="623">
        <v>1</v>
      </c>
      <c r="Q5" s="623"/>
    </row>
    <row r="6" spans="1:23" ht="9.9499999999999993" customHeight="1">
      <c r="C6" s="30"/>
      <c r="D6" s="31"/>
      <c r="E6" s="31"/>
      <c r="F6" s="33"/>
      <c r="G6" s="33"/>
      <c r="O6" s="32"/>
      <c r="P6" s="135"/>
      <c r="Q6" s="135"/>
    </row>
    <row r="7" spans="1:23" ht="18" customHeight="1">
      <c r="A7" s="638" t="s">
        <v>64</v>
      </c>
      <c r="B7" s="639" t="s">
        <v>37</v>
      </c>
      <c r="C7" s="638" t="s">
        <v>63</v>
      </c>
      <c r="D7" s="630">
        <v>44469</v>
      </c>
      <c r="E7" s="631"/>
      <c r="F7" s="630">
        <v>44470</v>
      </c>
      <c r="G7" s="631"/>
      <c r="H7" s="630">
        <v>44471</v>
      </c>
      <c r="I7" s="631"/>
      <c r="J7" s="630">
        <v>44472</v>
      </c>
      <c r="K7" s="631"/>
      <c r="L7" s="630">
        <v>44473</v>
      </c>
      <c r="M7" s="631"/>
      <c r="N7" s="630">
        <v>44474</v>
      </c>
      <c r="O7" s="631"/>
      <c r="P7" s="624" t="s">
        <v>62</v>
      </c>
      <c r="Q7" s="625"/>
      <c r="R7" s="26"/>
      <c r="S7" s="26"/>
      <c r="T7" s="26"/>
      <c r="U7" s="26"/>
      <c r="V7" s="26"/>
      <c r="W7" s="26"/>
    </row>
    <row r="8" spans="1:23" ht="18" customHeight="1">
      <c r="A8" s="638"/>
      <c r="B8" s="639"/>
      <c r="C8" s="638"/>
      <c r="D8" s="634" t="s">
        <v>61</v>
      </c>
      <c r="E8" s="635"/>
      <c r="F8" s="634" t="s">
        <v>61</v>
      </c>
      <c r="G8" s="635"/>
      <c r="H8" s="634" t="s">
        <v>61</v>
      </c>
      <c r="I8" s="635"/>
      <c r="J8" s="634" t="s">
        <v>61</v>
      </c>
      <c r="K8" s="635"/>
      <c r="L8" s="634" t="s">
        <v>61</v>
      </c>
      <c r="M8" s="635"/>
      <c r="N8" s="634" t="s">
        <v>61</v>
      </c>
      <c r="O8" s="636"/>
      <c r="P8" s="626"/>
      <c r="Q8" s="627"/>
      <c r="R8" s="26"/>
      <c r="S8" s="26"/>
      <c r="T8" s="75" t="s">
        <v>79</v>
      </c>
      <c r="U8" s="75" t="s">
        <v>37</v>
      </c>
      <c r="V8" s="26"/>
      <c r="W8" s="26"/>
    </row>
    <row r="9" spans="1:23" s="8" customFormat="1" ht="18" customHeight="1">
      <c r="A9" s="638"/>
      <c r="B9" s="639"/>
      <c r="C9" s="638"/>
      <c r="D9" s="632" t="s">
        <v>60</v>
      </c>
      <c r="E9" s="637"/>
      <c r="F9" s="632" t="s">
        <v>60</v>
      </c>
      <c r="G9" s="637"/>
      <c r="H9" s="632" t="s">
        <v>60</v>
      </c>
      <c r="I9" s="637"/>
      <c r="J9" s="632" t="s">
        <v>60</v>
      </c>
      <c r="K9" s="637"/>
      <c r="L9" s="632" t="s">
        <v>60</v>
      </c>
      <c r="M9" s="637"/>
      <c r="N9" s="632" t="s">
        <v>60</v>
      </c>
      <c r="O9" s="633"/>
      <c r="P9" s="628"/>
      <c r="Q9" s="629"/>
      <c r="T9" s="76"/>
      <c r="U9" s="77"/>
    </row>
    <row r="10" spans="1:23" s="8" customFormat="1" ht="18" customHeight="1">
      <c r="A10" s="644">
        <v>1</v>
      </c>
      <c r="B10" s="646" t="s">
        <v>17</v>
      </c>
      <c r="C10" s="648" t="s">
        <v>135</v>
      </c>
      <c r="D10" s="640" t="s">
        <v>136</v>
      </c>
      <c r="E10" s="641"/>
      <c r="F10" s="640" t="s">
        <v>137</v>
      </c>
      <c r="G10" s="641"/>
      <c r="H10" s="640" t="s">
        <v>138</v>
      </c>
      <c r="I10" s="641"/>
      <c r="J10" s="640" t="s">
        <v>139</v>
      </c>
      <c r="K10" s="641"/>
      <c r="L10" s="640"/>
      <c r="M10" s="641"/>
      <c r="N10" s="640"/>
      <c r="O10" s="641"/>
      <c r="P10" s="642"/>
      <c r="Q10" s="643"/>
      <c r="R10" s="74"/>
      <c r="S10" s="74"/>
      <c r="T10" s="59" t="s">
        <v>16</v>
      </c>
      <c r="U10" s="59" t="s">
        <v>17</v>
      </c>
      <c r="V10" s="74"/>
      <c r="W10" s="74"/>
    </row>
    <row r="11" spans="1:23" s="8" customFormat="1" ht="18" customHeight="1">
      <c r="A11" s="645"/>
      <c r="B11" s="647"/>
      <c r="C11" s="649"/>
      <c r="D11" s="650">
        <v>1</v>
      </c>
      <c r="E11" s="651"/>
      <c r="F11" s="650">
        <v>1</v>
      </c>
      <c r="G11" s="651"/>
      <c r="H11" s="650">
        <v>1</v>
      </c>
      <c r="I11" s="651"/>
      <c r="J11" s="650">
        <v>1</v>
      </c>
      <c r="K11" s="651"/>
      <c r="L11" s="650"/>
      <c r="M11" s="651"/>
      <c r="N11" s="650"/>
      <c r="O11" s="651"/>
      <c r="P11" s="652">
        <f>IF(C10="","",SUM(D11,F11,H11,J11,L11,N11))</f>
        <v>4</v>
      </c>
      <c r="Q11" s="653"/>
      <c r="R11" s="74"/>
      <c r="S11" s="74"/>
      <c r="T11" s="59" t="s">
        <v>19</v>
      </c>
      <c r="U11" s="59" t="s">
        <v>20</v>
      </c>
      <c r="V11" s="74"/>
      <c r="W11" s="74"/>
    </row>
    <row r="12" spans="1:23" s="8" customFormat="1" ht="18" customHeight="1">
      <c r="A12" s="644">
        <v>2</v>
      </c>
      <c r="B12" s="646" t="s">
        <v>20</v>
      </c>
      <c r="C12" s="648" t="s">
        <v>140</v>
      </c>
      <c r="D12" s="640"/>
      <c r="E12" s="641"/>
      <c r="F12" s="640" t="s">
        <v>141</v>
      </c>
      <c r="G12" s="641"/>
      <c r="H12" s="640" t="s">
        <v>142</v>
      </c>
      <c r="I12" s="641"/>
      <c r="J12" s="640" t="s">
        <v>143</v>
      </c>
      <c r="K12" s="641"/>
      <c r="L12" s="640"/>
      <c r="M12" s="641"/>
      <c r="N12" s="640"/>
      <c r="O12" s="641"/>
      <c r="P12" s="642"/>
      <c r="Q12" s="643"/>
      <c r="R12" s="74"/>
      <c r="S12" s="74"/>
      <c r="T12" s="59" t="s">
        <v>18</v>
      </c>
      <c r="U12" s="59" t="s">
        <v>86</v>
      </c>
      <c r="V12" s="74"/>
      <c r="W12" s="74"/>
    </row>
    <row r="13" spans="1:23" s="8" customFormat="1" ht="18" customHeight="1">
      <c r="A13" s="645"/>
      <c r="B13" s="647"/>
      <c r="C13" s="649"/>
      <c r="D13" s="650">
        <v>1</v>
      </c>
      <c r="E13" s="651"/>
      <c r="F13" s="650">
        <v>1</v>
      </c>
      <c r="G13" s="651"/>
      <c r="H13" s="650">
        <v>1</v>
      </c>
      <c r="I13" s="651"/>
      <c r="J13" s="650">
        <v>1</v>
      </c>
      <c r="K13" s="651"/>
      <c r="L13" s="650"/>
      <c r="M13" s="651"/>
      <c r="N13" s="650"/>
      <c r="O13" s="651"/>
      <c r="P13" s="652">
        <f>IF(C12="","",SUM(D13,F13,H13,J13,L13,N13))</f>
        <v>4</v>
      </c>
      <c r="Q13" s="653"/>
      <c r="R13" s="74"/>
      <c r="S13" s="74"/>
      <c r="T13" s="59" t="s">
        <v>11</v>
      </c>
      <c r="U13" s="59" t="s">
        <v>82</v>
      </c>
      <c r="V13" s="74"/>
      <c r="W13" s="74"/>
    </row>
    <row r="14" spans="1:23" s="8" customFormat="1" ht="18" customHeight="1">
      <c r="A14" s="644">
        <v>3</v>
      </c>
      <c r="B14" s="646" t="s">
        <v>20</v>
      </c>
      <c r="C14" s="648" t="s">
        <v>144</v>
      </c>
      <c r="D14" s="640"/>
      <c r="E14" s="641"/>
      <c r="F14" s="640" t="s">
        <v>137</v>
      </c>
      <c r="G14" s="641"/>
      <c r="H14" s="640" t="s">
        <v>138</v>
      </c>
      <c r="I14" s="641"/>
      <c r="J14" s="640" t="s">
        <v>139</v>
      </c>
      <c r="K14" s="641"/>
      <c r="L14" s="640"/>
      <c r="M14" s="641"/>
      <c r="N14" s="640"/>
      <c r="O14" s="641"/>
      <c r="P14" s="642"/>
      <c r="Q14" s="643"/>
      <c r="R14" s="74"/>
      <c r="S14" s="74"/>
      <c r="T14" s="64" t="s">
        <v>84</v>
      </c>
      <c r="U14" s="59" t="s">
        <v>83</v>
      </c>
      <c r="V14" s="74"/>
      <c r="W14" s="74"/>
    </row>
    <row r="15" spans="1:23" s="8" customFormat="1" ht="18" customHeight="1">
      <c r="A15" s="645"/>
      <c r="B15" s="647"/>
      <c r="C15" s="649"/>
      <c r="D15" s="650">
        <v>1</v>
      </c>
      <c r="E15" s="651"/>
      <c r="F15" s="650">
        <v>1</v>
      </c>
      <c r="G15" s="651"/>
      <c r="H15" s="650">
        <v>1</v>
      </c>
      <c r="I15" s="651"/>
      <c r="J15" s="650">
        <v>1</v>
      </c>
      <c r="K15" s="651"/>
      <c r="L15" s="650"/>
      <c r="M15" s="651"/>
      <c r="N15" s="650"/>
      <c r="O15" s="651"/>
      <c r="P15" s="652">
        <f>IF(C14="","",SUM(D15,F15,H15,J15,L15,N15))</f>
        <v>4</v>
      </c>
      <c r="Q15" s="653"/>
      <c r="R15" s="74"/>
      <c r="S15" s="74"/>
      <c r="T15" s="59" t="s">
        <v>22</v>
      </c>
      <c r="U15" s="59" t="s">
        <v>90</v>
      </c>
      <c r="V15" s="74"/>
      <c r="W15" s="74"/>
    </row>
    <row r="16" spans="1:23" s="8" customFormat="1" ht="18" customHeight="1">
      <c r="A16" s="644">
        <v>4</v>
      </c>
      <c r="B16" s="646"/>
      <c r="C16" s="648"/>
      <c r="D16" s="654"/>
      <c r="E16" s="655"/>
      <c r="F16" s="654"/>
      <c r="G16" s="655"/>
      <c r="H16" s="654"/>
      <c r="I16" s="655"/>
      <c r="J16" s="654"/>
      <c r="K16" s="655"/>
      <c r="L16" s="654"/>
      <c r="M16" s="655"/>
      <c r="N16" s="654"/>
      <c r="O16" s="655"/>
      <c r="P16" s="642"/>
      <c r="Q16" s="643"/>
      <c r="R16" s="74"/>
      <c r="S16" s="74"/>
      <c r="T16" s="59" t="s">
        <v>23</v>
      </c>
      <c r="U16" s="59" t="s">
        <v>91</v>
      </c>
      <c r="V16" s="74"/>
      <c r="W16" s="74"/>
    </row>
    <row r="17" spans="1:23" s="8" customFormat="1" ht="18" customHeight="1">
      <c r="A17" s="645"/>
      <c r="B17" s="647"/>
      <c r="C17" s="649"/>
      <c r="D17" s="656"/>
      <c r="E17" s="657"/>
      <c r="F17" s="656"/>
      <c r="G17" s="657"/>
      <c r="H17" s="656"/>
      <c r="I17" s="657"/>
      <c r="J17" s="656"/>
      <c r="K17" s="657"/>
      <c r="L17" s="656"/>
      <c r="M17" s="657"/>
      <c r="N17" s="656"/>
      <c r="O17" s="657"/>
      <c r="P17" s="652" t="str">
        <f>IF(C16="","",SUM(D17,F17,H17,J17,L17,N17))</f>
        <v/>
      </c>
      <c r="Q17" s="653"/>
      <c r="R17" s="74"/>
      <c r="S17" s="74"/>
      <c r="T17" s="59" t="s">
        <v>24</v>
      </c>
      <c r="U17" s="74"/>
      <c r="V17" s="74"/>
      <c r="W17" s="74"/>
    </row>
    <row r="18" spans="1:23" s="8" customFormat="1" ht="18" customHeight="1">
      <c r="A18" s="644">
        <v>5</v>
      </c>
      <c r="B18" s="646"/>
      <c r="C18" s="648"/>
      <c r="D18" s="654"/>
      <c r="E18" s="655"/>
      <c r="F18" s="654"/>
      <c r="G18" s="655"/>
      <c r="H18" s="654"/>
      <c r="I18" s="655"/>
      <c r="J18" s="654"/>
      <c r="K18" s="655"/>
      <c r="L18" s="654"/>
      <c r="M18" s="655"/>
      <c r="N18" s="654"/>
      <c r="O18" s="655"/>
      <c r="P18" s="642"/>
      <c r="Q18" s="643"/>
      <c r="R18" s="74"/>
      <c r="S18" s="74"/>
      <c r="T18" s="59" t="s">
        <v>26</v>
      </c>
      <c r="U18" s="74"/>
      <c r="V18" s="74"/>
      <c r="W18" s="74"/>
    </row>
    <row r="19" spans="1:23" s="8" customFormat="1" ht="18" customHeight="1">
      <c r="A19" s="645"/>
      <c r="B19" s="647"/>
      <c r="C19" s="649"/>
      <c r="D19" s="656"/>
      <c r="E19" s="657"/>
      <c r="F19" s="656"/>
      <c r="G19" s="657"/>
      <c r="H19" s="656"/>
      <c r="I19" s="657"/>
      <c r="J19" s="656"/>
      <c r="K19" s="657"/>
      <c r="L19" s="656"/>
      <c r="M19" s="657"/>
      <c r="N19" s="656"/>
      <c r="O19" s="657"/>
      <c r="P19" s="652" t="str">
        <f>IF(C18="","",SUM(D19,F19,H19,J19,L19,N19))</f>
        <v/>
      </c>
      <c r="Q19" s="653"/>
      <c r="R19" s="74"/>
      <c r="S19" s="74"/>
      <c r="T19" s="59" t="s">
        <v>27</v>
      </c>
      <c r="U19" s="74"/>
      <c r="V19" s="74"/>
      <c r="W19" s="74"/>
    </row>
    <row r="20" spans="1:23" s="8" customFormat="1" ht="18" customHeight="1">
      <c r="A20" s="644">
        <v>6</v>
      </c>
      <c r="B20" s="646"/>
      <c r="C20" s="648"/>
      <c r="D20" s="654"/>
      <c r="E20" s="655"/>
      <c r="F20" s="654"/>
      <c r="G20" s="655"/>
      <c r="H20" s="654"/>
      <c r="I20" s="655"/>
      <c r="J20" s="654"/>
      <c r="K20" s="655"/>
      <c r="L20" s="654"/>
      <c r="M20" s="655"/>
      <c r="N20" s="654"/>
      <c r="O20" s="655"/>
      <c r="P20" s="642"/>
      <c r="Q20" s="643"/>
      <c r="R20" s="74"/>
      <c r="S20" s="74"/>
      <c r="T20" s="74"/>
      <c r="U20" s="74"/>
      <c r="V20" s="74"/>
      <c r="W20" s="74"/>
    </row>
    <row r="21" spans="1:23" s="8" customFormat="1" ht="18" customHeight="1">
      <c r="A21" s="645"/>
      <c r="B21" s="647"/>
      <c r="C21" s="649"/>
      <c r="D21" s="656"/>
      <c r="E21" s="657"/>
      <c r="F21" s="656"/>
      <c r="G21" s="657"/>
      <c r="H21" s="656"/>
      <c r="I21" s="657"/>
      <c r="J21" s="656"/>
      <c r="K21" s="657"/>
      <c r="L21" s="656"/>
      <c r="M21" s="657"/>
      <c r="N21" s="656"/>
      <c r="O21" s="657"/>
      <c r="P21" s="652" t="str">
        <f>IF(C20="","",SUM(D21,F21,H21,J21,L21,N21))</f>
        <v/>
      </c>
      <c r="Q21" s="653"/>
      <c r="R21" s="74"/>
      <c r="S21" s="74"/>
      <c r="T21" s="74"/>
      <c r="U21" s="74"/>
      <c r="V21" s="74"/>
      <c r="W21" s="74"/>
    </row>
    <row r="22" spans="1:23" s="8" customFormat="1" ht="18" customHeight="1">
      <c r="A22" s="644">
        <v>7</v>
      </c>
      <c r="B22" s="646"/>
      <c r="C22" s="648"/>
      <c r="D22" s="654"/>
      <c r="E22" s="655"/>
      <c r="F22" s="654"/>
      <c r="G22" s="655"/>
      <c r="H22" s="654"/>
      <c r="I22" s="655"/>
      <c r="J22" s="654"/>
      <c r="K22" s="655"/>
      <c r="L22" s="654"/>
      <c r="M22" s="655"/>
      <c r="N22" s="654"/>
      <c r="O22" s="655"/>
      <c r="P22" s="642"/>
      <c r="Q22" s="643"/>
      <c r="R22" s="74"/>
      <c r="S22" s="74"/>
      <c r="T22" s="74"/>
      <c r="U22" s="74"/>
      <c r="V22" s="74"/>
      <c r="W22" s="74"/>
    </row>
    <row r="23" spans="1:23" s="8" customFormat="1" ht="18" customHeight="1">
      <c r="A23" s="645"/>
      <c r="B23" s="647"/>
      <c r="C23" s="649"/>
      <c r="D23" s="656"/>
      <c r="E23" s="657"/>
      <c r="F23" s="656"/>
      <c r="G23" s="657"/>
      <c r="H23" s="656"/>
      <c r="I23" s="657"/>
      <c r="J23" s="656"/>
      <c r="K23" s="657"/>
      <c r="L23" s="656"/>
      <c r="M23" s="657"/>
      <c r="N23" s="656"/>
      <c r="O23" s="657"/>
      <c r="P23" s="652" t="str">
        <f>IF(C22="","",SUM(D23,F23,H23,J23,L23,N23))</f>
        <v/>
      </c>
      <c r="Q23" s="653"/>
      <c r="R23" s="74"/>
      <c r="S23" s="74"/>
      <c r="T23" s="74"/>
      <c r="U23" s="74"/>
      <c r="V23" s="74"/>
      <c r="W23" s="74"/>
    </row>
    <row r="24" spans="1:23" s="8" customFormat="1" ht="18" customHeight="1">
      <c r="A24" s="644">
        <v>8</v>
      </c>
      <c r="B24" s="646"/>
      <c r="C24" s="648"/>
      <c r="D24" s="654"/>
      <c r="E24" s="655"/>
      <c r="F24" s="654"/>
      <c r="G24" s="655"/>
      <c r="H24" s="654"/>
      <c r="I24" s="655"/>
      <c r="J24" s="654"/>
      <c r="K24" s="655"/>
      <c r="L24" s="654"/>
      <c r="M24" s="655"/>
      <c r="N24" s="654"/>
      <c r="O24" s="655"/>
      <c r="P24" s="642"/>
      <c r="Q24" s="643"/>
      <c r="R24" s="74"/>
      <c r="S24" s="74"/>
      <c r="T24" s="74"/>
      <c r="U24" s="74"/>
      <c r="V24" s="74"/>
      <c r="W24" s="74"/>
    </row>
    <row r="25" spans="1:23" s="8" customFormat="1" ht="18" customHeight="1">
      <c r="A25" s="645"/>
      <c r="B25" s="647"/>
      <c r="C25" s="649"/>
      <c r="D25" s="656"/>
      <c r="E25" s="657"/>
      <c r="F25" s="656"/>
      <c r="G25" s="657"/>
      <c r="H25" s="656"/>
      <c r="I25" s="657"/>
      <c r="J25" s="656"/>
      <c r="K25" s="657"/>
      <c r="L25" s="656"/>
      <c r="M25" s="657"/>
      <c r="N25" s="656"/>
      <c r="O25" s="657"/>
      <c r="P25" s="652" t="str">
        <f>IF(C24="","",SUM(D25,F25,H25,J25,L25,N25))</f>
        <v/>
      </c>
      <c r="Q25" s="653"/>
      <c r="R25" s="74"/>
      <c r="S25" s="74"/>
      <c r="T25" s="74"/>
      <c r="U25" s="74"/>
      <c r="V25" s="74"/>
      <c r="W25" s="74"/>
    </row>
    <row r="26" spans="1:23" s="8" customFormat="1" ht="18" customHeight="1">
      <c r="A26" s="644">
        <v>9</v>
      </c>
      <c r="B26" s="646"/>
      <c r="C26" s="648"/>
      <c r="D26" s="654"/>
      <c r="E26" s="655"/>
      <c r="F26" s="654"/>
      <c r="G26" s="655"/>
      <c r="H26" s="654"/>
      <c r="I26" s="655"/>
      <c r="J26" s="654"/>
      <c r="K26" s="655"/>
      <c r="L26" s="654"/>
      <c r="M26" s="655"/>
      <c r="N26" s="654"/>
      <c r="O26" s="655"/>
      <c r="P26" s="642"/>
      <c r="Q26" s="643"/>
      <c r="R26" s="74"/>
      <c r="S26" s="74"/>
      <c r="T26" s="74"/>
      <c r="U26" s="74"/>
      <c r="V26" s="74"/>
      <c r="W26" s="74"/>
    </row>
    <row r="27" spans="1:23" s="8" customFormat="1" ht="18" customHeight="1">
      <c r="A27" s="645"/>
      <c r="B27" s="647"/>
      <c r="C27" s="649"/>
      <c r="D27" s="656"/>
      <c r="E27" s="657"/>
      <c r="F27" s="656"/>
      <c r="G27" s="657"/>
      <c r="H27" s="656"/>
      <c r="I27" s="657"/>
      <c r="J27" s="656"/>
      <c r="K27" s="657"/>
      <c r="L27" s="656"/>
      <c r="M27" s="657"/>
      <c r="N27" s="656"/>
      <c r="O27" s="657"/>
      <c r="P27" s="652" t="str">
        <f>IF(C26="","",SUM(D27,F27,H27,J27,L27,N27))</f>
        <v/>
      </c>
      <c r="Q27" s="653"/>
      <c r="R27" s="74"/>
      <c r="S27" s="74"/>
      <c r="T27" s="74"/>
      <c r="U27" s="74"/>
      <c r="V27" s="74"/>
      <c r="W27" s="74"/>
    </row>
    <row r="28" spans="1:23" s="8" customFormat="1" ht="18" customHeight="1">
      <c r="A28" s="644">
        <v>10</v>
      </c>
      <c r="B28" s="646"/>
      <c r="C28" s="648"/>
      <c r="D28" s="654"/>
      <c r="E28" s="655"/>
      <c r="F28" s="654"/>
      <c r="G28" s="655"/>
      <c r="H28" s="654"/>
      <c r="I28" s="655"/>
      <c r="J28" s="654"/>
      <c r="K28" s="655"/>
      <c r="L28" s="654"/>
      <c r="M28" s="655"/>
      <c r="N28" s="654"/>
      <c r="O28" s="655"/>
      <c r="P28" s="642"/>
      <c r="Q28" s="643"/>
      <c r="R28" s="74"/>
      <c r="S28" s="74"/>
      <c r="T28" s="74"/>
      <c r="U28" s="74"/>
      <c r="V28" s="74"/>
      <c r="W28" s="74"/>
    </row>
    <row r="29" spans="1:23" s="8" customFormat="1" ht="18" customHeight="1">
      <c r="A29" s="645"/>
      <c r="B29" s="647"/>
      <c r="C29" s="649"/>
      <c r="D29" s="656"/>
      <c r="E29" s="657"/>
      <c r="F29" s="656"/>
      <c r="G29" s="657"/>
      <c r="H29" s="656"/>
      <c r="I29" s="657"/>
      <c r="J29" s="656"/>
      <c r="K29" s="657"/>
      <c r="L29" s="656"/>
      <c r="M29" s="657"/>
      <c r="N29" s="656"/>
      <c r="O29" s="657"/>
      <c r="P29" s="652" t="str">
        <f>IF(C28="","",SUM(D29,F29,H29,J29,L29,N29))</f>
        <v/>
      </c>
      <c r="Q29" s="653"/>
      <c r="R29" s="74"/>
      <c r="S29" s="74"/>
      <c r="T29" s="74"/>
      <c r="U29" s="74"/>
      <c r="V29" s="74"/>
      <c r="W29" s="74"/>
    </row>
    <row r="30" spans="1:23" s="8" customFormat="1" ht="18" customHeight="1">
      <c r="A30" s="644">
        <v>11</v>
      </c>
      <c r="B30" s="646"/>
      <c r="C30" s="648"/>
      <c r="D30" s="654"/>
      <c r="E30" s="655"/>
      <c r="F30" s="654"/>
      <c r="G30" s="655"/>
      <c r="H30" s="654"/>
      <c r="I30" s="655"/>
      <c r="J30" s="654"/>
      <c r="K30" s="655"/>
      <c r="L30" s="654"/>
      <c r="M30" s="655"/>
      <c r="N30" s="654"/>
      <c r="O30" s="655"/>
      <c r="P30" s="642"/>
      <c r="Q30" s="643"/>
      <c r="R30" s="74"/>
      <c r="S30" s="74"/>
      <c r="T30" s="74"/>
      <c r="U30" s="74"/>
      <c r="V30" s="74"/>
      <c r="W30" s="74"/>
    </row>
    <row r="31" spans="1:23" s="8" customFormat="1" ht="18" customHeight="1">
      <c r="A31" s="645"/>
      <c r="B31" s="647"/>
      <c r="C31" s="649"/>
      <c r="D31" s="656"/>
      <c r="E31" s="657"/>
      <c r="F31" s="656"/>
      <c r="G31" s="657"/>
      <c r="H31" s="656"/>
      <c r="I31" s="657"/>
      <c r="J31" s="656"/>
      <c r="K31" s="657"/>
      <c r="L31" s="656"/>
      <c r="M31" s="657"/>
      <c r="N31" s="656"/>
      <c r="O31" s="657"/>
      <c r="P31" s="652" t="str">
        <f>IF(C30="","",SUM(D31,F31,H31,J31,L31,N31))</f>
        <v/>
      </c>
      <c r="Q31" s="653"/>
      <c r="R31" s="74"/>
      <c r="S31" s="74"/>
      <c r="T31" s="74"/>
      <c r="U31" s="74"/>
      <c r="V31" s="74"/>
      <c r="W31" s="74"/>
    </row>
    <row r="32" spans="1:23" s="8" customFormat="1" ht="18" customHeight="1">
      <c r="A32" s="644">
        <v>12</v>
      </c>
      <c r="B32" s="646"/>
      <c r="C32" s="648"/>
      <c r="D32" s="654"/>
      <c r="E32" s="655"/>
      <c r="F32" s="654"/>
      <c r="G32" s="655"/>
      <c r="H32" s="654"/>
      <c r="I32" s="655"/>
      <c r="J32" s="654"/>
      <c r="K32" s="655"/>
      <c r="L32" s="654"/>
      <c r="M32" s="655"/>
      <c r="N32" s="654"/>
      <c r="O32" s="655"/>
      <c r="P32" s="642"/>
      <c r="Q32" s="643"/>
      <c r="R32" s="74"/>
      <c r="S32" s="74"/>
      <c r="T32" s="74"/>
      <c r="U32" s="74"/>
      <c r="V32" s="74"/>
      <c r="W32" s="74"/>
    </row>
    <row r="33" spans="1:23" s="8" customFormat="1" ht="18" customHeight="1">
      <c r="A33" s="645"/>
      <c r="B33" s="647"/>
      <c r="C33" s="649"/>
      <c r="D33" s="656"/>
      <c r="E33" s="657"/>
      <c r="F33" s="656"/>
      <c r="G33" s="657"/>
      <c r="H33" s="656"/>
      <c r="I33" s="657"/>
      <c r="J33" s="656"/>
      <c r="K33" s="657"/>
      <c r="L33" s="656"/>
      <c r="M33" s="657"/>
      <c r="N33" s="656"/>
      <c r="O33" s="657"/>
      <c r="P33" s="652" t="str">
        <f>IF(C32="","",SUM(D33,F33,H33,J33,L33,N33))</f>
        <v/>
      </c>
      <c r="Q33" s="653"/>
      <c r="R33" s="74"/>
      <c r="S33" s="74"/>
      <c r="T33" s="74"/>
      <c r="U33" s="74"/>
      <c r="V33" s="74"/>
      <c r="W33" s="74"/>
    </row>
    <row r="34" spans="1:23" s="8" customFormat="1" ht="18" customHeight="1">
      <c r="A34" s="644">
        <v>13</v>
      </c>
      <c r="B34" s="646"/>
      <c r="C34" s="648"/>
      <c r="D34" s="654"/>
      <c r="E34" s="655"/>
      <c r="F34" s="654"/>
      <c r="G34" s="655"/>
      <c r="H34" s="654"/>
      <c r="I34" s="655"/>
      <c r="J34" s="654"/>
      <c r="K34" s="655"/>
      <c r="L34" s="654"/>
      <c r="M34" s="655"/>
      <c r="N34" s="654"/>
      <c r="O34" s="655"/>
      <c r="P34" s="642"/>
      <c r="Q34" s="643"/>
      <c r="R34" s="74"/>
      <c r="S34" s="74"/>
      <c r="T34" s="74"/>
      <c r="U34" s="74"/>
      <c r="V34" s="74"/>
      <c r="W34" s="74"/>
    </row>
    <row r="35" spans="1:23" s="8" customFormat="1" ht="18" customHeight="1">
      <c r="A35" s="645"/>
      <c r="B35" s="647"/>
      <c r="C35" s="649"/>
      <c r="D35" s="656"/>
      <c r="E35" s="657"/>
      <c r="F35" s="656"/>
      <c r="G35" s="657"/>
      <c r="H35" s="656"/>
      <c r="I35" s="657"/>
      <c r="J35" s="656"/>
      <c r="K35" s="657"/>
      <c r="L35" s="656"/>
      <c r="M35" s="657"/>
      <c r="N35" s="656"/>
      <c r="O35" s="657"/>
      <c r="P35" s="652" t="str">
        <f>IF(C34="","",SUM(D35,F35,H35,J35,L35,N35))</f>
        <v/>
      </c>
      <c r="Q35" s="653"/>
      <c r="R35" s="74"/>
      <c r="S35" s="74"/>
      <c r="T35" s="74"/>
      <c r="U35" s="74"/>
      <c r="V35" s="74"/>
      <c r="W35" s="74"/>
    </row>
    <row r="36" spans="1:23" s="8" customFormat="1" ht="18" customHeight="1">
      <c r="A36" s="644">
        <v>14</v>
      </c>
      <c r="B36" s="646"/>
      <c r="C36" s="648"/>
      <c r="D36" s="654"/>
      <c r="E36" s="655"/>
      <c r="F36" s="654"/>
      <c r="G36" s="655"/>
      <c r="H36" s="654"/>
      <c r="I36" s="655"/>
      <c r="J36" s="654"/>
      <c r="K36" s="655"/>
      <c r="L36" s="654"/>
      <c r="M36" s="655"/>
      <c r="N36" s="654"/>
      <c r="O36" s="655"/>
      <c r="P36" s="642"/>
      <c r="Q36" s="643"/>
      <c r="R36" s="74"/>
      <c r="S36" s="74"/>
      <c r="T36" s="74"/>
      <c r="U36" s="74"/>
      <c r="V36" s="74"/>
      <c r="W36" s="74"/>
    </row>
    <row r="37" spans="1:23" s="8" customFormat="1" ht="18" customHeight="1">
      <c r="A37" s="645"/>
      <c r="B37" s="647"/>
      <c r="C37" s="649"/>
      <c r="D37" s="656"/>
      <c r="E37" s="657"/>
      <c r="F37" s="656"/>
      <c r="G37" s="657"/>
      <c r="H37" s="656"/>
      <c r="I37" s="657"/>
      <c r="J37" s="656"/>
      <c r="K37" s="657"/>
      <c r="L37" s="656"/>
      <c r="M37" s="657"/>
      <c r="N37" s="656"/>
      <c r="O37" s="657"/>
      <c r="P37" s="652" t="str">
        <f>IF(C36="","",SUM(D37,F37,H37,J37,L37,N37))</f>
        <v/>
      </c>
      <c r="Q37" s="653"/>
      <c r="R37" s="74"/>
      <c r="S37" s="74"/>
      <c r="T37" s="74"/>
      <c r="U37" s="74"/>
      <c r="V37" s="74"/>
      <c r="W37" s="74"/>
    </row>
    <row r="38" spans="1:23" s="8" customFormat="1" ht="18" customHeight="1">
      <c r="A38" s="644">
        <v>15</v>
      </c>
      <c r="B38" s="646"/>
      <c r="C38" s="648"/>
      <c r="D38" s="654"/>
      <c r="E38" s="655"/>
      <c r="F38" s="654"/>
      <c r="G38" s="655"/>
      <c r="H38" s="654"/>
      <c r="I38" s="655"/>
      <c r="J38" s="654"/>
      <c r="K38" s="655"/>
      <c r="L38" s="654"/>
      <c r="M38" s="655"/>
      <c r="N38" s="654"/>
      <c r="O38" s="655"/>
      <c r="P38" s="642"/>
      <c r="Q38" s="643"/>
      <c r="R38" s="74"/>
      <c r="S38" s="74"/>
      <c r="T38" s="74"/>
      <c r="U38" s="74"/>
      <c r="V38" s="74"/>
      <c r="W38" s="74"/>
    </row>
    <row r="39" spans="1:23" s="8" customFormat="1" ht="18" customHeight="1" thickBot="1">
      <c r="A39" s="658"/>
      <c r="B39" s="647"/>
      <c r="C39" s="649"/>
      <c r="D39" s="656"/>
      <c r="E39" s="657"/>
      <c r="F39" s="656"/>
      <c r="G39" s="657"/>
      <c r="H39" s="656"/>
      <c r="I39" s="657"/>
      <c r="J39" s="656"/>
      <c r="K39" s="657"/>
      <c r="L39" s="656"/>
      <c r="M39" s="657"/>
      <c r="N39" s="656"/>
      <c r="O39" s="657"/>
      <c r="P39" s="652" t="str">
        <f>IF(C38="","",SUM(D39,F39,H39,J39,L39,N39))</f>
        <v/>
      </c>
      <c r="Q39" s="653"/>
      <c r="R39" s="74"/>
      <c r="S39" s="74"/>
      <c r="T39" s="74"/>
      <c r="U39" s="74"/>
      <c r="V39" s="74"/>
      <c r="W39" s="74"/>
    </row>
    <row r="40" spans="1:23" s="73" customFormat="1" ht="30" customHeight="1" thickTop="1">
      <c r="A40" s="663" t="s">
        <v>59</v>
      </c>
      <c r="B40" s="664"/>
      <c r="C40" s="664"/>
      <c r="D40" s="660">
        <f>IF($D$2="","",SUM(D11,D13,D15,D17,D19,D21,D23,D25,D27,D29,D31,D33,D35,D37,D39))</f>
        <v>3</v>
      </c>
      <c r="E40" s="661"/>
      <c r="F40" s="660">
        <f>IF($D$2="","",SUM(F11,F13,F15,F17,F19,F21,F23,F25,F27,F29,F31,F33,F35,F37,F39))</f>
        <v>3</v>
      </c>
      <c r="G40" s="661"/>
      <c r="H40" s="660">
        <f>IF($D$2="","",SUM(H11,H13,H15,H17,H19,H21,H23,H25,H27,H29,H31,H33,H35,H37,H39))</f>
        <v>3</v>
      </c>
      <c r="I40" s="661"/>
      <c r="J40" s="660">
        <f>IF($D$2="","",SUM(J11,J13,J15,J17,J19,J21,J23,J25,J27,J29,J31,J33,J35,J37,J39))</f>
        <v>3</v>
      </c>
      <c r="K40" s="661"/>
      <c r="L40" s="660">
        <f>IF($D$2="","",SUM(L11,L13,L15,L17,L19,L21,L23,L25,L27,L29,L31,L33,L35,L37,L39))</f>
        <v>0</v>
      </c>
      <c r="M40" s="661"/>
      <c r="N40" s="660">
        <f>IF($D$2="","",SUM(N11,N13,N15,N17,N19,N21,N23,N25,N27,N29,N31,N33,N35,N37,N39))</f>
        <v>0</v>
      </c>
      <c r="O40" s="661"/>
      <c r="P40" s="662">
        <f>IF(P11="","",SUM(P11,P13,P15,P17,P19,P21,P23,P25,P27,P29,P31,P33,P35,P37,P39))</f>
        <v>12</v>
      </c>
      <c r="Q40" s="661"/>
    </row>
    <row r="41" spans="1:23" s="73" customFormat="1" ht="18" customHeight="1">
      <c r="A41" s="136">
        <v>1</v>
      </c>
      <c r="B41" s="665" t="s">
        <v>58</v>
      </c>
      <c r="C41" s="665"/>
      <c r="D41" s="665"/>
      <c r="E41" s="665"/>
      <c r="F41" s="665"/>
      <c r="G41" s="665"/>
      <c r="H41" s="665"/>
      <c r="I41" s="665"/>
      <c r="J41" s="665"/>
      <c r="K41" s="665"/>
      <c r="L41" s="665"/>
      <c r="M41" s="665"/>
      <c r="N41" s="665"/>
      <c r="O41" s="665"/>
      <c r="P41" s="665"/>
      <c r="Q41" s="665"/>
    </row>
    <row r="42" spans="1:23" s="73" customFormat="1" ht="18" customHeight="1">
      <c r="A42" s="136">
        <v>2</v>
      </c>
      <c r="B42" s="666" t="s">
        <v>57</v>
      </c>
      <c r="C42" s="666"/>
      <c r="D42" s="666"/>
      <c r="E42" s="666"/>
      <c r="F42" s="666"/>
      <c r="G42" s="666"/>
      <c r="H42" s="666"/>
      <c r="I42" s="666"/>
      <c r="J42" s="666"/>
      <c r="K42" s="666"/>
      <c r="L42" s="666"/>
      <c r="M42" s="666"/>
      <c r="N42" s="666"/>
      <c r="O42" s="666"/>
      <c r="P42" s="666"/>
      <c r="Q42" s="666"/>
    </row>
    <row r="43" spans="1:23" s="73" customFormat="1" ht="18" customHeight="1">
      <c r="A43" s="136">
        <v>3</v>
      </c>
      <c r="B43" s="659" t="s">
        <v>56</v>
      </c>
      <c r="C43" s="659"/>
      <c r="D43" s="659"/>
      <c r="E43" s="659"/>
      <c r="F43" s="659"/>
      <c r="G43" s="659"/>
      <c r="H43" s="659"/>
      <c r="I43" s="659"/>
      <c r="J43" s="659"/>
      <c r="K43" s="659"/>
      <c r="L43" s="659"/>
      <c r="M43" s="659"/>
      <c r="N43" s="659"/>
      <c r="O43" s="659"/>
      <c r="P43" s="659"/>
      <c r="Q43" s="659"/>
    </row>
    <row r="44" spans="1:23" s="73" customFormat="1" ht="18" customHeight="1">
      <c r="A44" s="136">
        <v>4</v>
      </c>
      <c r="B44" s="659" t="s">
        <v>55</v>
      </c>
      <c r="C44" s="659"/>
      <c r="D44" s="659"/>
      <c r="E44" s="659"/>
      <c r="F44" s="659"/>
      <c r="G44" s="659"/>
      <c r="H44" s="659"/>
      <c r="I44" s="659"/>
      <c r="J44" s="659"/>
      <c r="K44" s="659"/>
      <c r="L44" s="659"/>
      <c r="M44" s="659"/>
      <c r="N44" s="659"/>
      <c r="O44" s="659"/>
      <c r="P44" s="659"/>
      <c r="Q44" s="659"/>
    </row>
  </sheetData>
  <mergeCells count="294">
    <mergeCell ref="N39:O39"/>
    <mergeCell ref="N38:O38"/>
    <mergeCell ref="P38:Q38"/>
    <mergeCell ref="P39:Q39"/>
    <mergeCell ref="L39:M39"/>
    <mergeCell ref="L37:M37"/>
    <mergeCell ref="N37:O37"/>
    <mergeCell ref="B41:Q41"/>
    <mergeCell ref="B42:Q42"/>
    <mergeCell ref="B43:Q43"/>
    <mergeCell ref="B44:Q44"/>
    <mergeCell ref="N40:O40"/>
    <mergeCell ref="P40:Q40"/>
    <mergeCell ref="A40:C40"/>
    <mergeCell ref="D40:E40"/>
    <mergeCell ref="F40:G40"/>
    <mergeCell ref="H40:I40"/>
    <mergeCell ref="J40:K40"/>
    <mergeCell ref="L40:M40"/>
    <mergeCell ref="A38:A39"/>
    <mergeCell ref="B38:B39"/>
    <mergeCell ref="C38:C39"/>
    <mergeCell ref="D38:E38"/>
    <mergeCell ref="F38:G38"/>
    <mergeCell ref="H38:I38"/>
    <mergeCell ref="P37:Q37"/>
    <mergeCell ref="J38:K38"/>
    <mergeCell ref="D39:E39"/>
    <mergeCell ref="F39:G39"/>
    <mergeCell ref="H39:I39"/>
    <mergeCell ref="J39:K39"/>
    <mergeCell ref="L38:M38"/>
    <mergeCell ref="A36:A37"/>
    <mergeCell ref="B36:B37"/>
    <mergeCell ref="C36:C37"/>
    <mergeCell ref="J36:K36"/>
    <mergeCell ref="L36:M36"/>
    <mergeCell ref="N36:O36"/>
    <mergeCell ref="P36:Q36"/>
    <mergeCell ref="D37:E37"/>
    <mergeCell ref="F37:G37"/>
    <mergeCell ref="H37:I37"/>
    <mergeCell ref="J37:K37"/>
    <mergeCell ref="A34:A35"/>
    <mergeCell ref="B34:B35"/>
    <mergeCell ref="C34:C35"/>
    <mergeCell ref="D34:E34"/>
    <mergeCell ref="F34:G34"/>
    <mergeCell ref="H34:I34"/>
    <mergeCell ref="J34:K34"/>
    <mergeCell ref="D35:E35"/>
    <mergeCell ref="F35:G35"/>
    <mergeCell ref="H35:I35"/>
    <mergeCell ref="J35:K35"/>
    <mergeCell ref="D36:E36"/>
    <mergeCell ref="F36:G36"/>
    <mergeCell ref="H36:I36"/>
    <mergeCell ref="N34:O34"/>
    <mergeCell ref="P34:Q34"/>
    <mergeCell ref="N33:O33"/>
    <mergeCell ref="P33:Q33"/>
    <mergeCell ref="J32:K32"/>
    <mergeCell ref="L32:M32"/>
    <mergeCell ref="N32:O32"/>
    <mergeCell ref="P32:Q32"/>
    <mergeCell ref="J33:K33"/>
    <mergeCell ref="L33:M33"/>
    <mergeCell ref="L34:M34"/>
    <mergeCell ref="P35:Q35"/>
    <mergeCell ref="L35:M35"/>
    <mergeCell ref="N35:O35"/>
    <mergeCell ref="A32:A33"/>
    <mergeCell ref="B32:B33"/>
    <mergeCell ref="C32:C33"/>
    <mergeCell ref="D32:E32"/>
    <mergeCell ref="F32:G32"/>
    <mergeCell ref="H32:I32"/>
    <mergeCell ref="D33:E33"/>
    <mergeCell ref="F33:G33"/>
    <mergeCell ref="H33:I33"/>
    <mergeCell ref="P31:Q31"/>
    <mergeCell ref="L31:M31"/>
    <mergeCell ref="N31:O31"/>
    <mergeCell ref="P30:Q30"/>
    <mergeCell ref="A28:A29"/>
    <mergeCell ref="B28:B29"/>
    <mergeCell ref="C28:C29"/>
    <mergeCell ref="D28:E28"/>
    <mergeCell ref="F28:G28"/>
    <mergeCell ref="H28:I28"/>
    <mergeCell ref="D29:E29"/>
    <mergeCell ref="A30:A31"/>
    <mergeCell ref="B30:B31"/>
    <mergeCell ref="C30:C31"/>
    <mergeCell ref="D30:E30"/>
    <mergeCell ref="F30:G30"/>
    <mergeCell ref="H30:I30"/>
    <mergeCell ref="N30:O30"/>
    <mergeCell ref="J30:K30"/>
    <mergeCell ref="D31:E31"/>
    <mergeCell ref="F31:G31"/>
    <mergeCell ref="H31:I31"/>
    <mergeCell ref="J31:K31"/>
    <mergeCell ref="L30:M30"/>
    <mergeCell ref="A26:A27"/>
    <mergeCell ref="B26:B27"/>
    <mergeCell ref="C26:C27"/>
    <mergeCell ref="D26:E26"/>
    <mergeCell ref="F26:G26"/>
    <mergeCell ref="F29:G29"/>
    <mergeCell ref="H29:I29"/>
    <mergeCell ref="D27:E27"/>
    <mergeCell ref="F27:G27"/>
    <mergeCell ref="H27:I27"/>
    <mergeCell ref="J27:K27"/>
    <mergeCell ref="P29:Q29"/>
    <mergeCell ref="J28:K28"/>
    <mergeCell ref="L28:M28"/>
    <mergeCell ref="N28:O28"/>
    <mergeCell ref="P28:Q28"/>
    <mergeCell ref="L26:M26"/>
    <mergeCell ref="D25:E25"/>
    <mergeCell ref="F25:G25"/>
    <mergeCell ref="H25:I25"/>
    <mergeCell ref="J25:K25"/>
    <mergeCell ref="L25:M25"/>
    <mergeCell ref="H26:I26"/>
    <mergeCell ref="J26:K26"/>
    <mergeCell ref="N26:O26"/>
    <mergeCell ref="P26:Q26"/>
    <mergeCell ref="P27:Q27"/>
    <mergeCell ref="L27:M27"/>
    <mergeCell ref="N27:O27"/>
    <mergeCell ref="N29:O29"/>
    <mergeCell ref="J29:K29"/>
    <mergeCell ref="L29:M29"/>
    <mergeCell ref="A24:A25"/>
    <mergeCell ref="B24:B25"/>
    <mergeCell ref="C24:C25"/>
    <mergeCell ref="D24:E24"/>
    <mergeCell ref="F24:G24"/>
    <mergeCell ref="H24:I24"/>
    <mergeCell ref="N25:O25"/>
    <mergeCell ref="P25:Q25"/>
    <mergeCell ref="J24:K24"/>
    <mergeCell ref="L24:M24"/>
    <mergeCell ref="N24:O24"/>
    <mergeCell ref="P24:Q24"/>
    <mergeCell ref="P23:Q23"/>
    <mergeCell ref="L23:M23"/>
    <mergeCell ref="N23:O23"/>
    <mergeCell ref="A20:A21"/>
    <mergeCell ref="B20:B21"/>
    <mergeCell ref="C20:C21"/>
    <mergeCell ref="D20:E20"/>
    <mergeCell ref="F20:G20"/>
    <mergeCell ref="H20:I20"/>
    <mergeCell ref="D21:E21"/>
    <mergeCell ref="A22:A23"/>
    <mergeCell ref="B22:B23"/>
    <mergeCell ref="C22:C23"/>
    <mergeCell ref="D22:E22"/>
    <mergeCell ref="F22:G22"/>
    <mergeCell ref="H22:I22"/>
    <mergeCell ref="N22:O22"/>
    <mergeCell ref="N21:O21"/>
    <mergeCell ref="J22:K22"/>
    <mergeCell ref="D23:E23"/>
    <mergeCell ref="F23:G23"/>
    <mergeCell ref="H23:I23"/>
    <mergeCell ref="J23:K23"/>
    <mergeCell ref="L22:M22"/>
    <mergeCell ref="P22:Q22"/>
    <mergeCell ref="F21:G21"/>
    <mergeCell ref="H21:I21"/>
    <mergeCell ref="J21:K21"/>
    <mergeCell ref="L21:M21"/>
    <mergeCell ref="D19:E19"/>
    <mergeCell ref="F19:G19"/>
    <mergeCell ref="H19:I19"/>
    <mergeCell ref="J19:K19"/>
    <mergeCell ref="P21:Q21"/>
    <mergeCell ref="J20:K20"/>
    <mergeCell ref="L20:M20"/>
    <mergeCell ref="N20:O20"/>
    <mergeCell ref="P20:Q20"/>
    <mergeCell ref="P19:Q19"/>
    <mergeCell ref="L19:M19"/>
    <mergeCell ref="N19:O19"/>
    <mergeCell ref="H18:I18"/>
    <mergeCell ref="J18:K18"/>
    <mergeCell ref="N18:O18"/>
    <mergeCell ref="P18:Q18"/>
    <mergeCell ref="A18:A19"/>
    <mergeCell ref="B18:B19"/>
    <mergeCell ref="C18:C19"/>
    <mergeCell ref="D18:E18"/>
    <mergeCell ref="F18:G18"/>
    <mergeCell ref="L18:M18"/>
    <mergeCell ref="A16:A17"/>
    <mergeCell ref="B16:B17"/>
    <mergeCell ref="C16:C17"/>
    <mergeCell ref="D16:E16"/>
    <mergeCell ref="F16:G16"/>
    <mergeCell ref="H16:I16"/>
    <mergeCell ref="N17:O17"/>
    <mergeCell ref="P17:Q17"/>
    <mergeCell ref="J16:K16"/>
    <mergeCell ref="L16:M16"/>
    <mergeCell ref="N16:O16"/>
    <mergeCell ref="P16:Q16"/>
    <mergeCell ref="D17:E17"/>
    <mergeCell ref="F17:G17"/>
    <mergeCell ref="H17:I17"/>
    <mergeCell ref="J17:K17"/>
    <mergeCell ref="L17:M17"/>
    <mergeCell ref="P15:Q15"/>
    <mergeCell ref="L15:M15"/>
    <mergeCell ref="N15:O15"/>
    <mergeCell ref="A12:A13"/>
    <mergeCell ref="B12:B13"/>
    <mergeCell ref="C12:C13"/>
    <mergeCell ref="D12:E12"/>
    <mergeCell ref="F12:G12"/>
    <mergeCell ref="H12:I12"/>
    <mergeCell ref="D13:E13"/>
    <mergeCell ref="A14:A15"/>
    <mergeCell ref="B14:B15"/>
    <mergeCell ref="C14:C15"/>
    <mergeCell ref="D14:E14"/>
    <mergeCell ref="F14:G14"/>
    <mergeCell ref="H14:I14"/>
    <mergeCell ref="N14:O14"/>
    <mergeCell ref="N13:O13"/>
    <mergeCell ref="J14:K14"/>
    <mergeCell ref="D15:E15"/>
    <mergeCell ref="F15:G15"/>
    <mergeCell ref="H15:I15"/>
    <mergeCell ref="J15:K15"/>
    <mergeCell ref="L14:M14"/>
    <mergeCell ref="P14:Q14"/>
    <mergeCell ref="F13:G13"/>
    <mergeCell ref="H13:I13"/>
    <mergeCell ref="J13:K13"/>
    <mergeCell ref="L13:M13"/>
    <mergeCell ref="D11:E11"/>
    <mergeCell ref="F11:G11"/>
    <mergeCell ref="H11:I11"/>
    <mergeCell ref="J11:K11"/>
    <mergeCell ref="P13:Q13"/>
    <mergeCell ref="J12:K12"/>
    <mergeCell ref="L12:M12"/>
    <mergeCell ref="N12:O12"/>
    <mergeCell ref="P12:Q12"/>
    <mergeCell ref="P11:Q11"/>
    <mergeCell ref="L11:M11"/>
    <mergeCell ref="N11:O11"/>
    <mergeCell ref="H10:I10"/>
    <mergeCell ref="J10:K10"/>
    <mergeCell ref="N10:O10"/>
    <mergeCell ref="P10:Q10"/>
    <mergeCell ref="A10:A11"/>
    <mergeCell ref="B10:B11"/>
    <mergeCell ref="C10:C11"/>
    <mergeCell ref="D10:E10"/>
    <mergeCell ref="F10:G10"/>
    <mergeCell ref="L10:M10"/>
    <mergeCell ref="A7:A9"/>
    <mergeCell ref="B7:B9"/>
    <mergeCell ref="C7:C9"/>
    <mergeCell ref="D7:E7"/>
    <mergeCell ref="F7:G7"/>
    <mergeCell ref="H7:I7"/>
    <mergeCell ref="D8:E8"/>
    <mergeCell ref="F8:G8"/>
    <mergeCell ref="H8:I8"/>
    <mergeCell ref="D9:E9"/>
    <mergeCell ref="F9:G9"/>
    <mergeCell ref="H9:I9"/>
    <mergeCell ref="D2:I2"/>
    <mergeCell ref="D3:I3"/>
    <mergeCell ref="D5:E5"/>
    <mergeCell ref="F5:L5"/>
    <mergeCell ref="P5:Q5"/>
    <mergeCell ref="P7:Q9"/>
    <mergeCell ref="J7:K7"/>
    <mergeCell ref="L7:M7"/>
    <mergeCell ref="N7:O7"/>
    <mergeCell ref="N9:O9"/>
    <mergeCell ref="J8:K8"/>
    <mergeCell ref="L8:M8"/>
    <mergeCell ref="N8:O8"/>
    <mergeCell ref="J9:K9"/>
    <mergeCell ref="L9:M9"/>
  </mergeCells>
  <phoneticPr fontId="5"/>
  <conditionalFormatting sqref="D2:D3">
    <cfRule type="containsBlanks" dxfId="0" priority="1">
      <formula>LEN(TRIM(D2))=0</formula>
    </cfRule>
  </conditionalFormatting>
  <dataValidations count="2">
    <dataValidation allowBlank="1" showErrorMessage="1" sqref="D10:O39 C1:C40 C45:C65536" xr:uid="{00000000-0002-0000-0500-000000000000}"/>
    <dataValidation type="list" allowBlank="1" showInputMessage="1" showErrorMessage="1" sqref="B10:B39" xr:uid="{00000000-0002-0000-0500-000001000000}">
      <formula1>$U$9:$U$16</formula1>
    </dataValidation>
  </dataValidations>
  <pageMargins left="0.78740157480314965" right="0.39370078740157483" top="0.59055118110236227" bottom="0.39370078740157483" header="0.51181102362204722" footer="0.51181102362204722"/>
  <pageSetup paperSize="9" scale="91" firstPageNumber="5" pageOrder="overThenDown" orientation="portrait" useFirstPageNumber="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theme="8" tint="0.39997558519241921"/>
  </sheetPr>
  <dimension ref="A1:O20"/>
  <sheetViews>
    <sheetView view="pageBreakPreview" zoomScaleNormal="100" zoomScaleSheetLayoutView="100" workbookViewId="0">
      <selection activeCell="P9" sqref="P9"/>
    </sheetView>
  </sheetViews>
  <sheetFormatPr defaultRowHeight="13.5"/>
  <cols>
    <col min="1" max="7" width="4.125" style="9" customWidth="1"/>
    <col min="8" max="8" width="13.5" style="9" customWidth="1"/>
    <col min="9" max="13" width="11.625" style="9" customWidth="1"/>
    <col min="14" max="14" width="7.5" style="9" bestFit="1" customWidth="1"/>
    <col min="15" max="16384" width="9" style="9"/>
  </cols>
  <sheetData>
    <row r="1" spans="1:15" s="167" customFormat="1" ht="18.75" customHeight="1">
      <c r="B1" s="167" t="s">
        <v>177</v>
      </c>
      <c r="E1" s="168"/>
      <c r="F1" s="168"/>
      <c r="G1" s="168"/>
      <c r="H1" s="168"/>
      <c r="J1" s="169"/>
    </row>
    <row r="2" spans="1:15" s="167" customFormat="1" ht="21" customHeight="1" thickBot="1">
      <c r="A2" s="170"/>
      <c r="B2" s="171"/>
      <c r="C2" s="171"/>
      <c r="D2" s="171"/>
      <c r="E2" s="171"/>
      <c r="F2" s="171"/>
      <c r="G2" s="171"/>
      <c r="H2" s="171"/>
      <c r="I2" s="171"/>
      <c r="J2" s="171"/>
      <c r="K2" s="171"/>
      <c r="L2" s="366"/>
      <c r="N2" s="172"/>
      <c r="O2" s="173"/>
    </row>
    <row r="3" spans="1:15" s="167" customFormat="1" ht="14.25" thickTop="1">
      <c r="L3" s="367"/>
      <c r="M3" s="367"/>
    </row>
    <row r="4" spans="1:15" s="167" customFormat="1" ht="18.75">
      <c r="B4" s="690" t="s">
        <v>212</v>
      </c>
      <c r="C4" s="690"/>
      <c r="D4" s="690"/>
      <c r="E4" s="690"/>
      <c r="F4" s="690"/>
      <c r="G4" s="690"/>
      <c r="H4" s="690"/>
      <c r="I4" s="690"/>
      <c r="J4" s="690"/>
      <c r="K4" s="690"/>
      <c r="L4" s="690"/>
      <c r="M4" s="690"/>
    </row>
    <row r="5" spans="1:15" s="167" customFormat="1" ht="14.25" thickBot="1">
      <c r="B5" s="174"/>
    </row>
    <row r="6" spans="1:15" ht="35.1" customHeight="1" thickBot="1">
      <c r="A6" s="691" t="s">
        <v>155</v>
      </c>
      <c r="B6" s="692"/>
      <c r="C6" s="692"/>
      <c r="D6" s="692"/>
      <c r="E6" s="692"/>
      <c r="F6" s="692"/>
      <c r="G6" s="693"/>
      <c r="H6" s="694" t="s">
        <v>166</v>
      </c>
      <c r="I6" s="695"/>
      <c r="J6" s="695"/>
      <c r="K6" s="695"/>
      <c r="L6" s="695"/>
      <c r="M6" s="696"/>
    </row>
    <row r="7" spans="1:15" ht="15" customHeight="1">
      <c r="B7" s="21"/>
      <c r="C7" s="21"/>
      <c r="D7" s="21"/>
      <c r="E7" s="21"/>
      <c r="F7" s="21"/>
      <c r="G7" s="21"/>
      <c r="H7" s="21"/>
      <c r="J7" s="19"/>
      <c r="K7" s="19"/>
    </row>
    <row r="8" spans="1:15" ht="24.75" customHeight="1" thickBot="1">
      <c r="B8" s="175" t="s">
        <v>240</v>
      </c>
      <c r="G8" s="25"/>
    </row>
    <row r="9" spans="1:15" ht="24.75" customHeight="1" thickBot="1">
      <c r="A9" s="176"/>
      <c r="B9" s="697" t="s">
        <v>156</v>
      </c>
      <c r="C9" s="698"/>
      <c r="D9" s="698"/>
      <c r="E9" s="698"/>
      <c r="F9" s="699"/>
      <c r="G9" s="700" t="s">
        <v>157</v>
      </c>
      <c r="H9" s="701"/>
      <c r="I9" s="700" t="s">
        <v>158</v>
      </c>
      <c r="J9" s="701"/>
      <c r="K9" s="700" t="s">
        <v>159</v>
      </c>
      <c r="L9" s="701"/>
      <c r="M9" s="177" t="s">
        <v>160</v>
      </c>
    </row>
    <row r="10" spans="1:15" ht="24.75" customHeight="1">
      <c r="A10" s="178">
        <v>1</v>
      </c>
      <c r="B10" s="683" t="s">
        <v>162</v>
      </c>
      <c r="C10" s="684"/>
      <c r="D10" s="684"/>
      <c r="E10" s="684"/>
      <c r="F10" s="685"/>
      <c r="G10" s="686" t="s">
        <v>163</v>
      </c>
      <c r="H10" s="687"/>
      <c r="I10" s="688" t="s">
        <v>164</v>
      </c>
      <c r="J10" s="689"/>
      <c r="K10" s="688" t="s">
        <v>165</v>
      </c>
      <c r="L10" s="689"/>
      <c r="M10" s="179">
        <v>35</v>
      </c>
    </row>
    <row r="11" spans="1:15" ht="24.75" customHeight="1">
      <c r="A11" s="180">
        <v>2</v>
      </c>
      <c r="B11" s="669" t="s">
        <v>167</v>
      </c>
      <c r="C11" s="670"/>
      <c r="D11" s="670"/>
      <c r="E11" s="670"/>
      <c r="F11" s="671"/>
      <c r="G11" s="672" t="s">
        <v>168</v>
      </c>
      <c r="H11" s="673"/>
      <c r="I11" s="674" t="s">
        <v>169</v>
      </c>
      <c r="J11" s="675"/>
      <c r="K11" s="674" t="s">
        <v>170</v>
      </c>
      <c r="L11" s="675"/>
      <c r="M11" s="181">
        <v>5</v>
      </c>
    </row>
    <row r="12" spans="1:15" ht="24.75" customHeight="1">
      <c r="A12" s="180">
        <v>3</v>
      </c>
      <c r="B12" s="669"/>
      <c r="C12" s="670"/>
      <c r="D12" s="670"/>
      <c r="E12" s="670"/>
      <c r="F12" s="671"/>
      <c r="G12" s="672"/>
      <c r="H12" s="673"/>
      <c r="I12" s="674"/>
      <c r="J12" s="675"/>
      <c r="K12" s="674"/>
      <c r="L12" s="675"/>
      <c r="M12" s="181"/>
    </row>
    <row r="13" spans="1:15" ht="24.75" customHeight="1">
      <c r="A13" s="180">
        <v>4</v>
      </c>
      <c r="B13" s="669"/>
      <c r="C13" s="670"/>
      <c r="D13" s="670"/>
      <c r="E13" s="670"/>
      <c r="F13" s="671"/>
      <c r="G13" s="672"/>
      <c r="H13" s="673"/>
      <c r="I13" s="674"/>
      <c r="J13" s="675"/>
      <c r="K13" s="674"/>
      <c r="L13" s="675"/>
      <c r="M13" s="181"/>
    </row>
    <row r="14" spans="1:15" ht="24.75" customHeight="1">
      <c r="A14" s="180">
        <v>5</v>
      </c>
      <c r="B14" s="669"/>
      <c r="C14" s="670"/>
      <c r="D14" s="670"/>
      <c r="E14" s="670"/>
      <c r="F14" s="671"/>
      <c r="G14" s="672"/>
      <c r="H14" s="673"/>
      <c r="I14" s="674"/>
      <c r="J14" s="675"/>
      <c r="K14" s="674"/>
      <c r="L14" s="675"/>
      <c r="M14" s="181"/>
    </row>
    <row r="15" spans="1:15" ht="24.75" customHeight="1">
      <c r="A15" s="180">
        <v>6</v>
      </c>
      <c r="B15" s="669"/>
      <c r="C15" s="670"/>
      <c r="D15" s="670"/>
      <c r="E15" s="670"/>
      <c r="F15" s="671"/>
      <c r="G15" s="672"/>
      <c r="H15" s="673"/>
      <c r="I15" s="674"/>
      <c r="J15" s="675"/>
      <c r="K15" s="674"/>
      <c r="L15" s="675"/>
      <c r="M15" s="181"/>
    </row>
    <row r="16" spans="1:15" ht="24.75" customHeight="1">
      <c r="A16" s="180">
        <v>7</v>
      </c>
      <c r="B16" s="669"/>
      <c r="C16" s="670"/>
      <c r="D16" s="670"/>
      <c r="E16" s="670"/>
      <c r="F16" s="671"/>
      <c r="G16" s="672"/>
      <c r="H16" s="673"/>
      <c r="I16" s="674"/>
      <c r="J16" s="675"/>
      <c r="K16" s="674"/>
      <c r="L16" s="675"/>
      <c r="M16" s="181"/>
    </row>
    <row r="17" spans="1:13" ht="24.75" customHeight="1">
      <c r="A17" s="180">
        <v>8</v>
      </c>
      <c r="B17" s="669"/>
      <c r="C17" s="670"/>
      <c r="D17" s="670"/>
      <c r="E17" s="670"/>
      <c r="F17" s="671"/>
      <c r="G17" s="672"/>
      <c r="H17" s="673"/>
      <c r="I17" s="674"/>
      <c r="J17" s="675"/>
      <c r="K17" s="674"/>
      <c r="L17" s="675"/>
      <c r="M17" s="181"/>
    </row>
    <row r="18" spans="1:13" ht="24.75" customHeight="1">
      <c r="A18" s="180">
        <v>9</v>
      </c>
      <c r="B18" s="669"/>
      <c r="C18" s="670"/>
      <c r="D18" s="670"/>
      <c r="E18" s="670"/>
      <c r="F18" s="671"/>
      <c r="G18" s="672"/>
      <c r="H18" s="673"/>
      <c r="I18" s="674"/>
      <c r="J18" s="675"/>
      <c r="K18" s="674"/>
      <c r="L18" s="675"/>
      <c r="M18" s="181"/>
    </row>
    <row r="19" spans="1:13" ht="24.75" customHeight="1" thickBot="1">
      <c r="A19" s="183">
        <v>10</v>
      </c>
      <c r="B19" s="676"/>
      <c r="C19" s="677"/>
      <c r="D19" s="677"/>
      <c r="E19" s="677"/>
      <c r="F19" s="678"/>
      <c r="G19" s="679"/>
      <c r="H19" s="680"/>
      <c r="I19" s="681"/>
      <c r="J19" s="682"/>
      <c r="K19" s="681"/>
      <c r="L19" s="682"/>
      <c r="M19" s="184"/>
    </row>
    <row r="20" spans="1:13" ht="24.75" customHeight="1" thickBot="1">
      <c r="A20" s="667" t="s">
        <v>171</v>
      </c>
      <c r="B20" s="668"/>
      <c r="C20" s="668"/>
      <c r="D20" s="668"/>
      <c r="E20" s="668"/>
      <c r="F20" s="668"/>
      <c r="G20" s="668"/>
      <c r="H20" s="668"/>
      <c r="I20" s="668"/>
      <c r="J20" s="668"/>
      <c r="K20" s="668"/>
      <c r="L20" s="668"/>
      <c r="M20" s="185">
        <f>SUM(M10:M19)</f>
        <v>40</v>
      </c>
    </row>
  </sheetData>
  <mergeCells count="48">
    <mergeCell ref="B4:M4"/>
    <mergeCell ref="A6:G6"/>
    <mergeCell ref="H6:M6"/>
    <mergeCell ref="B9:F9"/>
    <mergeCell ref="G9:H9"/>
    <mergeCell ref="I9:J9"/>
    <mergeCell ref="K9:L9"/>
    <mergeCell ref="B10:F10"/>
    <mergeCell ref="G10:H10"/>
    <mergeCell ref="I10:J10"/>
    <mergeCell ref="K10:L10"/>
    <mergeCell ref="B11:F11"/>
    <mergeCell ref="G11:H11"/>
    <mergeCell ref="I11:J11"/>
    <mergeCell ref="K11:L11"/>
    <mergeCell ref="B12:F12"/>
    <mergeCell ref="G12:H12"/>
    <mergeCell ref="I12:J12"/>
    <mergeCell ref="K12:L12"/>
    <mergeCell ref="B13:F13"/>
    <mergeCell ref="G13:H13"/>
    <mergeCell ref="I13:J13"/>
    <mergeCell ref="K13:L13"/>
    <mergeCell ref="B14:F14"/>
    <mergeCell ref="G14:H14"/>
    <mergeCell ref="I14:J14"/>
    <mergeCell ref="K14:L14"/>
    <mergeCell ref="B15:F15"/>
    <mergeCell ref="G15:H15"/>
    <mergeCell ref="I15:J15"/>
    <mergeCell ref="K15:L15"/>
    <mergeCell ref="B16:F16"/>
    <mergeCell ref="G16:H16"/>
    <mergeCell ref="I16:J16"/>
    <mergeCell ref="K16:L16"/>
    <mergeCell ref="B17:F17"/>
    <mergeCell ref="G17:H17"/>
    <mergeCell ref="I17:J17"/>
    <mergeCell ref="K17:L17"/>
    <mergeCell ref="A20:L20"/>
    <mergeCell ref="B18:F18"/>
    <mergeCell ref="G18:H18"/>
    <mergeCell ref="I18:J18"/>
    <mergeCell ref="K18:L18"/>
    <mergeCell ref="B19:F19"/>
    <mergeCell ref="G19:H19"/>
    <mergeCell ref="I19:J19"/>
    <mergeCell ref="K19:L19"/>
  </mergeCells>
  <phoneticPr fontId="33"/>
  <printOptions horizontalCentered="1"/>
  <pageMargins left="0.78740157480314965" right="0.39370078740157483" top="0.59055118110236227" bottom="0.39370078740157483" header="0.51181102362204722" footer="0.51181102362204722"/>
  <pageSetup paperSize="9" scale="89" firstPageNumber="5" orientation="portrait" useFirstPageNumber="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8" tint="0.39997558519241921"/>
  </sheetPr>
  <dimension ref="A1:O20"/>
  <sheetViews>
    <sheetView view="pageBreakPreview" zoomScaleNormal="100" zoomScaleSheetLayoutView="100" workbookViewId="0">
      <selection activeCell="P6" sqref="P6"/>
    </sheetView>
  </sheetViews>
  <sheetFormatPr defaultRowHeight="13.5"/>
  <cols>
    <col min="1" max="7" width="4.125" style="9" customWidth="1"/>
    <col min="8" max="13" width="11.625" style="9" customWidth="1"/>
    <col min="14" max="14" width="7.5" style="9" bestFit="1" customWidth="1"/>
    <col min="15" max="16384" width="9" style="9"/>
  </cols>
  <sheetData>
    <row r="1" spans="1:15" s="167" customFormat="1" ht="18.75" customHeight="1">
      <c r="B1" s="167" t="s">
        <v>178</v>
      </c>
      <c r="E1" s="168"/>
      <c r="F1" s="168"/>
      <c r="G1" s="168"/>
      <c r="H1" s="168"/>
      <c r="J1" s="169"/>
    </row>
    <row r="2" spans="1:15" s="167" customFormat="1" ht="21" customHeight="1" thickBot="1">
      <c r="A2" s="170"/>
      <c r="B2" s="171"/>
      <c r="C2" s="171"/>
      <c r="D2" s="171"/>
      <c r="E2" s="171"/>
      <c r="F2" s="171"/>
      <c r="G2" s="171"/>
      <c r="H2" s="171"/>
      <c r="I2" s="171"/>
      <c r="J2" s="171"/>
      <c r="K2" s="171"/>
      <c r="L2" s="368"/>
      <c r="M2" s="369"/>
      <c r="N2" s="172"/>
      <c r="O2" s="173"/>
    </row>
    <row r="3" spans="1:15" s="167" customFormat="1" ht="14.25" customHeight="1" thickTop="1">
      <c r="L3" s="370"/>
      <c r="M3" s="370"/>
    </row>
    <row r="4" spans="1:15" s="167" customFormat="1" ht="18.75">
      <c r="B4" s="690" t="s">
        <v>213</v>
      </c>
      <c r="C4" s="690"/>
      <c r="D4" s="690"/>
      <c r="E4" s="690"/>
      <c r="F4" s="690"/>
      <c r="G4" s="690"/>
      <c r="H4" s="690"/>
      <c r="I4" s="690"/>
      <c r="J4" s="690"/>
      <c r="K4" s="690"/>
      <c r="L4" s="690"/>
      <c r="M4" s="690"/>
    </row>
    <row r="5" spans="1:15" s="167" customFormat="1" ht="14.25" thickBot="1">
      <c r="B5" s="174"/>
    </row>
    <row r="6" spans="1:15" ht="35.1" customHeight="1" thickBot="1">
      <c r="B6" s="691" t="s">
        <v>155</v>
      </c>
      <c r="C6" s="692"/>
      <c r="D6" s="692"/>
      <c r="E6" s="692"/>
      <c r="F6" s="692"/>
      <c r="G6" s="693"/>
      <c r="H6" s="695" t="s">
        <v>166</v>
      </c>
      <c r="I6" s="695"/>
      <c r="J6" s="695"/>
      <c r="K6" s="695"/>
      <c r="L6" s="695"/>
      <c r="M6" s="696"/>
    </row>
    <row r="7" spans="1:15" ht="15" customHeight="1">
      <c r="B7" s="21"/>
      <c r="C7" s="21"/>
      <c r="D7" s="21"/>
      <c r="E7" s="21"/>
      <c r="F7" s="21"/>
      <c r="G7" s="21"/>
      <c r="H7" s="21"/>
      <c r="J7" s="19"/>
      <c r="K7" s="19"/>
    </row>
    <row r="8" spans="1:15" ht="15" customHeight="1">
      <c r="C8" s="24"/>
      <c r="D8" s="24"/>
      <c r="E8" s="24"/>
      <c r="F8" s="24"/>
      <c r="G8" s="24"/>
      <c r="H8" s="24"/>
      <c r="I8" s="24"/>
      <c r="J8" s="24"/>
      <c r="K8" s="24"/>
    </row>
    <row r="9" spans="1:15" ht="24.95" customHeight="1" thickBot="1">
      <c r="B9" s="175" t="s">
        <v>241</v>
      </c>
      <c r="G9" s="25"/>
    </row>
    <row r="10" spans="1:15" ht="24.75" customHeight="1" thickBot="1">
      <c r="A10" s="176"/>
      <c r="B10" s="723" t="s">
        <v>161</v>
      </c>
      <c r="C10" s="698"/>
      <c r="D10" s="698"/>
      <c r="E10" s="698"/>
      <c r="F10" s="724"/>
      <c r="G10" s="700" t="s">
        <v>157</v>
      </c>
      <c r="H10" s="701"/>
      <c r="I10" s="700" t="s">
        <v>158</v>
      </c>
      <c r="J10" s="701"/>
      <c r="K10" s="700" t="s">
        <v>159</v>
      </c>
      <c r="L10" s="725"/>
      <c r="M10" s="701"/>
    </row>
    <row r="11" spans="1:15" ht="24.75" customHeight="1">
      <c r="A11" s="178">
        <v>1</v>
      </c>
      <c r="B11" s="715" t="s">
        <v>162</v>
      </c>
      <c r="C11" s="716"/>
      <c r="D11" s="716"/>
      <c r="E11" s="716"/>
      <c r="F11" s="717"/>
      <c r="G11" s="718" t="s">
        <v>163</v>
      </c>
      <c r="H11" s="719"/>
      <c r="I11" s="718" t="s">
        <v>164</v>
      </c>
      <c r="J11" s="719"/>
      <c r="K11" s="720" t="s">
        <v>172</v>
      </c>
      <c r="L11" s="721"/>
      <c r="M11" s="722"/>
    </row>
    <row r="12" spans="1:15" ht="24.75" customHeight="1">
      <c r="A12" s="180">
        <v>2</v>
      </c>
      <c r="B12" s="669"/>
      <c r="C12" s="670"/>
      <c r="D12" s="670"/>
      <c r="E12" s="670"/>
      <c r="F12" s="671"/>
      <c r="G12" s="672"/>
      <c r="H12" s="673"/>
      <c r="I12" s="674"/>
      <c r="J12" s="675"/>
      <c r="K12" s="674"/>
      <c r="L12" s="704"/>
      <c r="M12" s="675"/>
    </row>
    <row r="13" spans="1:15" ht="24.75" customHeight="1">
      <c r="A13" s="180">
        <v>3</v>
      </c>
      <c r="B13" s="702"/>
      <c r="C13" s="670"/>
      <c r="D13" s="670"/>
      <c r="E13" s="670"/>
      <c r="F13" s="703"/>
      <c r="G13" s="672"/>
      <c r="H13" s="673"/>
      <c r="I13" s="713"/>
      <c r="J13" s="714"/>
      <c r="K13" s="674"/>
      <c r="L13" s="704"/>
      <c r="M13" s="675"/>
    </row>
    <row r="14" spans="1:15" ht="24.75" customHeight="1">
      <c r="A14" s="180">
        <v>4</v>
      </c>
      <c r="B14" s="702"/>
      <c r="C14" s="670"/>
      <c r="D14" s="670"/>
      <c r="E14" s="670"/>
      <c r="F14" s="703"/>
      <c r="G14" s="672"/>
      <c r="H14" s="673"/>
      <c r="I14" s="674"/>
      <c r="J14" s="675"/>
      <c r="K14" s="674"/>
      <c r="L14" s="704"/>
      <c r="M14" s="675"/>
    </row>
    <row r="15" spans="1:15" ht="24.75" customHeight="1">
      <c r="A15" s="180">
        <v>5</v>
      </c>
      <c r="B15" s="702"/>
      <c r="C15" s="670"/>
      <c r="D15" s="670"/>
      <c r="E15" s="670"/>
      <c r="F15" s="703"/>
      <c r="G15" s="672"/>
      <c r="H15" s="673"/>
      <c r="I15" s="674"/>
      <c r="J15" s="675"/>
      <c r="K15" s="674"/>
      <c r="L15" s="704"/>
      <c r="M15" s="675"/>
    </row>
    <row r="16" spans="1:15" ht="24.75" customHeight="1">
      <c r="A16" s="180">
        <v>6</v>
      </c>
      <c r="B16" s="702"/>
      <c r="C16" s="670"/>
      <c r="D16" s="670"/>
      <c r="E16" s="670"/>
      <c r="F16" s="703"/>
      <c r="G16" s="672"/>
      <c r="H16" s="673"/>
      <c r="I16" s="674"/>
      <c r="J16" s="675"/>
      <c r="K16" s="674"/>
      <c r="L16" s="704"/>
      <c r="M16" s="675"/>
    </row>
    <row r="17" spans="1:13" ht="24.75" customHeight="1">
      <c r="A17" s="180">
        <v>7</v>
      </c>
      <c r="B17" s="702"/>
      <c r="C17" s="670"/>
      <c r="D17" s="670"/>
      <c r="E17" s="670"/>
      <c r="F17" s="703"/>
      <c r="G17" s="672"/>
      <c r="H17" s="673"/>
      <c r="I17" s="674"/>
      <c r="J17" s="675"/>
      <c r="K17" s="674"/>
      <c r="L17" s="704"/>
      <c r="M17" s="675"/>
    </row>
    <row r="18" spans="1:13" ht="24.75" customHeight="1">
      <c r="A18" s="180">
        <v>8</v>
      </c>
      <c r="B18" s="702"/>
      <c r="C18" s="670"/>
      <c r="D18" s="670"/>
      <c r="E18" s="670"/>
      <c r="F18" s="703"/>
      <c r="G18" s="672"/>
      <c r="H18" s="673"/>
      <c r="I18" s="674"/>
      <c r="J18" s="675"/>
      <c r="K18" s="674"/>
      <c r="L18" s="704"/>
      <c r="M18" s="675"/>
    </row>
    <row r="19" spans="1:13" ht="24.75" customHeight="1">
      <c r="A19" s="180">
        <v>9</v>
      </c>
      <c r="B19" s="702"/>
      <c r="C19" s="670"/>
      <c r="D19" s="670"/>
      <c r="E19" s="670"/>
      <c r="F19" s="703"/>
      <c r="G19" s="672"/>
      <c r="H19" s="673"/>
      <c r="I19" s="674"/>
      <c r="J19" s="675"/>
      <c r="K19" s="674"/>
      <c r="L19" s="704"/>
      <c r="M19" s="675"/>
    </row>
    <row r="20" spans="1:13" ht="24.75" customHeight="1" thickBot="1">
      <c r="A20" s="182">
        <v>10</v>
      </c>
      <c r="B20" s="705"/>
      <c r="C20" s="706"/>
      <c r="D20" s="706"/>
      <c r="E20" s="706"/>
      <c r="F20" s="707"/>
      <c r="G20" s="708"/>
      <c r="H20" s="709"/>
      <c r="I20" s="710"/>
      <c r="J20" s="711"/>
      <c r="K20" s="710"/>
      <c r="L20" s="712"/>
      <c r="M20" s="711"/>
    </row>
  </sheetData>
  <mergeCells count="47">
    <mergeCell ref="B4:M4"/>
    <mergeCell ref="B6:G6"/>
    <mergeCell ref="H6:M6"/>
    <mergeCell ref="B10:F10"/>
    <mergeCell ref="G10:H10"/>
    <mergeCell ref="I10:J10"/>
    <mergeCell ref="K10:M10"/>
    <mergeCell ref="B11:F11"/>
    <mergeCell ref="G11:H11"/>
    <mergeCell ref="I11:J11"/>
    <mergeCell ref="K11:M11"/>
    <mergeCell ref="B12:F12"/>
    <mergeCell ref="G12:H12"/>
    <mergeCell ref="I12:J12"/>
    <mergeCell ref="K12:M12"/>
    <mergeCell ref="B13:F13"/>
    <mergeCell ref="G13:H13"/>
    <mergeCell ref="I13:J13"/>
    <mergeCell ref="K13:M13"/>
    <mergeCell ref="B14:F14"/>
    <mergeCell ref="G14:H14"/>
    <mergeCell ref="I14:J14"/>
    <mergeCell ref="K14:M14"/>
    <mergeCell ref="B15:F15"/>
    <mergeCell ref="G15:H15"/>
    <mergeCell ref="I15:J15"/>
    <mergeCell ref="K15:M15"/>
    <mergeCell ref="B16:F16"/>
    <mergeCell ref="G16:H16"/>
    <mergeCell ref="I16:J16"/>
    <mergeCell ref="K16:M16"/>
    <mergeCell ref="B17:F17"/>
    <mergeCell ref="G17:H17"/>
    <mergeCell ref="I17:J17"/>
    <mergeCell ref="K17:M17"/>
    <mergeCell ref="B18:F18"/>
    <mergeCell ref="G18:H18"/>
    <mergeCell ref="I18:J18"/>
    <mergeCell ref="K18:M18"/>
    <mergeCell ref="B19:F19"/>
    <mergeCell ref="G19:H19"/>
    <mergeCell ref="I19:J19"/>
    <mergeCell ref="K19:M19"/>
    <mergeCell ref="B20:F20"/>
    <mergeCell ref="G20:H20"/>
    <mergeCell ref="I20:J20"/>
    <mergeCell ref="K20:M20"/>
  </mergeCells>
  <phoneticPr fontId="33"/>
  <printOptions horizontalCentered="1"/>
  <pageMargins left="0.78740157480314965" right="0.39370078740157483" top="0.59055118110236227" bottom="0.39370078740157483" header="0.51181102362204722" footer="0.51181102362204722"/>
  <pageSetup paperSize="9" scale="89" firstPageNumber="5" orientation="portrait"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DF09C-A2D3-41CB-B24F-1375F767C0E7}">
  <sheetPr>
    <tabColor theme="5" tint="0.59999389629810485"/>
  </sheetPr>
  <dimension ref="A1:I59"/>
  <sheetViews>
    <sheetView view="pageBreakPreview" zoomScaleNormal="100" zoomScaleSheetLayoutView="100" workbookViewId="0">
      <selection activeCell="I1" sqref="I1:I3"/>
    </sheetView>
  </sheetViews>
  <sheetFormatPr defaultRowHeight="13.5"/>
  <cols>
    <col min="1" max="1" width="8.25" style="332" customWidth="1"/>
    <col min="2" max="2" width="8.875" style="332" customWidth="1"/>
    <col min="3" max="3" width="8.25" style="332" customWidth="1"/>
    <col min="4" max="4" width="8.75" style="332" customWidth="1"/>
    <col min="5" max="5" width="9" style="332" customWidth="1"/>
    <col min="6" max="6" width="9.375" style="332" customWidth="1"/>
    <col min="7" max="7" width="8.25" style="332" customWidth="1"/>
    <col min="8" max="8" width="10.25" style="332" customWidth="1"/>
    <col min="9" max="9" width="15.125" style="332" customWidth="1"/>
    <col min="10" max="16384" width="9" style="332"/>
  </cols>
  <sheetData>
    <row r="1" spans="2:9" ht="11.25" customHeight="1" thickBot="1">
      <c r="I1" s="727" t="s">
        <v>245</v>
      </c>
    </row>
    <row r="2" spans="2:9" ht="13.5" customHeight="1">
      <c r="B2" s="353" t="s">
        <v>242</v>
      </c>
      <c r="C2" s="353" t="s">
        <v>243</v>
      </c>
      <c r="E2" s="728" t="s">
        <v>214</v>
      </c>
      <c r="F2" s="729" t="s">
        <v>215</v>
      </c>
      <c r="G2" s="730"/>
      <c r="I2" s="727"/>
    </row>
    <row r="3" spans="2:9" ht="13.5" customHeight="1">
      <c r="B3" s="353" t="s">
        <v>216</v>
      </c>
      <c r="C3" s="353" t="s">
        <v>217</v>
      </c>
      <c r="E3" s="728"/>
      <c r="F3" s="731"/>
      <c r="G3" s="732"/>
      <c r="I3" s="727"/>
    </row>
    <row r="4" spans="2:9" ht="13.5" customHeight="1" thickBot="1">
      <c r="B4" s="332" t="s">
        <v>218</v>
      </c>
      <c r="C4" s="332" t="s">
        <v>219</v>
      </c>
      <c r="E4" s="728"/>
      <c r="F4" s="733"/>
      <c r="G4" s="734"/>
    </row>
    <row r="5" spans="2:9" ht="11.25" customHeight="1">
      <c r="B5" s="735" t="s">
        <v>244</v>
      </c>
      <c r="C5" s="735"/>
      <c r="D5" s="735"/>
      <c r="E5" s="735"/>
      <c r="F5" s="735"/>
      <c r="G5" s="735"/>
      <c r="I5" s="736">
        <v>45556</v>
      </c>
    </row>
    <row r="6" spans="2:9" ht="11.25" customHeight="1">
      <c r="B6" s="735"/>
      <c r="C6" s="735"/>
      <c r="D6" s="735"/>
      <c r="E6" s="735"/>
      <c r="F6" s="735"/>
      <c r="G6" s="735"/>
      <c r="I6" s="737"/>
    </row>
    <row r="7" spans="2:9" ht="11.25" customHeight="1" thickBot="1">
      <c r="I7" s="738"/>
    </row>
    <row r="8" spans="2:9" ht="11.25" customHeight="1"/>
    <row r="9" spans="2:9" ht="11.25" customHeight="1"/>
    <row r="10" spans="2:9" ht="11.25" customHeight="1"/>
    <row r="11" spans="2:9" ht="11.25" customHeight="1"/>
    <row r="12" spans="2:9" ht="11.25" customHeight="1"/>
    <row r="13" spans="2:9" ht="11.25" customHeight="1"/>
    <row r="14" spans="2:9" ht="11.25" customHeight="1"/>
    <row r="15" spans="2:9" ht="11.25" customHeight="1"/>
    <row r="16" spans="2:9" ht="11.25" customHeight="1"/>
    <row r="17" ht="11.25" customHeight="1"/>
    <row r="18" ht="11.25" customHeight="1"/>
    <row r="19" ht="11.25" customHeight="1"/>
    <row r="20" ht="11.25" customHeight="1"/>
    <row r="51" spans="1:9" ht="14.25" thickBot="1"/>
    <row r="52" spans="1:9" ht="24">
      <c r="A52" s="337"/>
      <c r="B52" s="338" t="s">
        <v>220</v>
      </c>
      <c r="C52" s="339" t="s">
        <v>221</v>
      </c>
      <c r="D52" s="340" t="s">
        <v>222</v>
      </c>
      <c r="E52" s="341" t="s">
        <v>223</v>
      </c>
      <c r="F52" s="341" t="s">
        <v>224</v>
      </c>
    </row>
    <row r="53" spans="1:9">
      <c r="A53" s="337" t="s">
        <v>225</v>
      </c>
      <c r="B53" s="343">
        <v>13860</v>
      </c>
      <c r="C53" s="344">
        <v>0.7</v>
      </c>
      <c r="D53" s="345">
        <f>B53/C53</f>
        <v>19800</v>
      </c>
      <c r="E53" s="345">
        <f>D53*0.2</f>
        <v>3960</v>
      </c>
      <c r="F53" s="345">
        <f>D53*0.1</f>
        <v>1980</v>
      </c>
    </row>
    <row r="54" spans="1:9">
      <c r="A54" s="337" t="s">
        <v>215</v>
      </c>
      <c r="B54" s="343">
        <v>15840</v>
      </c>
      <c r="C54" s="344">
        <v>0.8</v>
      </c>
      <c r="D54" s="345">
        <f>B54/C54</f>
        <v>19800</v>
      </c>
      <c r="E54" s="345">
        <f>D54*0.2</f>
        <v>3960</v>
      </c>
      <c r="F54" s="354"/>
      <c r="G54" s="355"/>
      <c r="H54" s="355"/>
      <c r="I54" s="355"/>
    </row>
    <row r="55" spans="1:9" ht="14.25" thickBot="1">
      <c r="A55" s="337" t="s">
        <v>226</v>
      </c>
      <c r="B55" s="351">
        <v>17820</v>
      </c>
      <c r="C55" s="344">
        <v>0.9</v>
      </c>
      <c r="D55" s="345">
        <f>B55/C55</f>
        <v>19800</v>
      </c>
      <c r="E55" s="354"/>
      <c r="F55" s="345">
        <f>D55*0.1</f>
        <v>1980</v>
      </c>
      <c r="G55" s="355"/>
      <c r="H55" s="355"/>
      <c r="I55" s="355"/>
    </row>
    <row r="56" spans="1:9" ht="18" customHeight="1">
      <c r="A56" s="356"/>
      <c r="B56" s="357"/>
      <c r="C56" s="356"/>
      <c r="D56" s="357"/>
      <c r="E56" s="356"/>
      <c r="F56" s="357"/>
      <c r="G56" s="358"/>
      <c r="H56" s="355"/>
      <c r="I56" s="355"/>
    </row>
    <row r="57" spans="1:9" ht="24" customHeight="1">
      <c r="A57" s="739" t="s">
        <v>236</v>
      </c>
      <c r="B57" s="739"/>
      <c r="C57" s="739"/>
      <c r="D57" s="739"/>
      <c r="E57" s="739"/>
      <c r="F57" s="739"/>
      <c r="G57" s="359"/>
    </row>
    <row r="58" spans="1:9" ht="24" customHeight="1">
      <c r="A58" s="739"/>
      <c r="B58" s="739"/>
      <c r="C58" s="739"/>
      <c r="D58" s="739"/>
      <c r="E58" s="739"/>
      <c r="F58" s="739"/>
      <c r="G58" s="726" t="s">
        <v>227</v>
      </c>
      <c r="H58" s="726"/>
      <c r="I58" s="364">
        <v>3400</v>
      </c>
    </row>
    <row r="59" spans="1:9" ht="24" customHeight="1">
      <c r="A59" s="739"/>
      <c r="B59" s="739"/>
      <c r="C59" s="739"/>
      <c r="D59" s="739"/>
      <c r="E59" s="739"/>
      <c r="F59" s="739"/>
      <c r="G59" s="726" t="s">
        <v>228</v>
      </c>
      <c r="H59" s="726"/>
      <c r="I59" s="364">
        <v>3400</v>
      </c>
    </row>
  </sheetData>
  <mergeCells count="8">
    <mergeCell ref="G58:H58"/>
    <mergeCell ref="G59:H59"/>
    <mergeCell ref="I1:I3"/>
    <mergeCell ref="E2:E4"/>
    <mergeCell ref="F2:G4"/>
    <mergeCell ref="B5:G6"/>
    <mergeCell ref="I5:I7"/>
    <mergeCell ref="A57:F59"/>
  </mergeCells>
  <phoneticPr fontId="33"/>
  <dataValidations count="1">
    <dataValidation type="list" allowBlank="1" showInputMessage="1" showErrorMessage="1" sqref="F2:G4" xr:uid="{F16A3726-127F-491E-A136-5183B8DC7F09}">
      <formula1>$A$53:$A$55</formula1>
    </dataValidation>
  </dataValidations>
  <pageMargins left="0.70866141732283472" right="0.70866141732283472" top="0.74803149606299213" bottom="0.74803149606299213" header="0.31496062992125984" footer="0.31496062992125984"/>
  <pageSetup paperSize="9"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交付申請書（様式第1号）</vt:lpstr>
      <vt:lpstr>参加者別申請額一覧（様式2号）</vt:lpstr>
      <vt:lpstr>実績報告書（様式第4号） </vt:lpstr>
      <vt:lpstr>参加者別報告額一覧（様式5号） </vt:lpstr>
      <vt:lpstr>交通費受領書（様式６号）</vt:lpstr>
      <vt:lpstr>選手出場状況及び宿泊調書（様式7号）</vt:lpstr>
      <vt:lpstr>競技結果報告書（様式8-1号国スポ） </vt:lpstr>
      <vt:lpstr>競技結果報告書（様式8-2号総スポ）</vt:lpstr>
      <vt:lpstr>食糧費貼り付け台紙（個人）</vt:lpstr>
      <vt:lpstr>食費一覧</vt:lpstr>
      <vt:lpstr>食費一覧 (2)</vt:lpstr>
      <vt:lpstr>'競技結果報告書（様式8-1号国スポ） '!Print_Area</vt:lpstr>
      <vt:lpstr>'競技結果報告書（様式8-2号総スポ）'!Print_Area</vt:lpstr>
      <vt:lpstr>'交通費受領書（様式６号）'!Print_Area</vt:lpstr>
      <vt:lpstr>'交付申請書（様式第1号）'!Print_Area</vt:lpstr>
      <vt:lpstr>'参加者別申請額一覧（様式2号）'!Print_Area</vt:lpstr>
      <vt:lpstr>'参加者別報告額一覧（様式5号） '!Print_Area</vt:lpstr>
      <vt:lpstr>'実績報告書（様式第4号） '!Print_Area</vt:lpstr>
      <vt:lpstr>食費一覧!Print_Area</vt:lpstr>
      <vt:lpstr>'食費一覧 (2)'!Print_Area</vt:lpstr>
      <vt:lpstr>'食糧費貼り付け台紙（個人）'!Print_Area</vt:lpstr>
      <vt:lpstr>'選手出場状況及び宿泊調書（様式7号）'!Print_Area</vt:lpstr>
      <vt:lpstr>'参加者別報告額一覧（様式5号） '!Print_Titles</vt:lpstr>
      <vt:lpstr>'参加者別報告額一覧（様式5号） '!印刷表示２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G21 43</cp:lastModifiedBy>
  <cp:lastPrinted>2026-05-12T05:50:57Z</cp:lastPrinted>
  <dcterms:created xsi:type="dcterms:W3CDTF">2008-11-19T05:01:06Z</dcterms:created>
  <dcterms:modified xsi:type="dcterms:W3CDTF">2026-05-20T04:08:41Z</dcterms:modified>
</cp:coreProperties>
</file>